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PC attachments\"/>
    </mc:Choice>
  </mc:AlternateContent>
  <xr:revisionPtr revIDLastSave="0" documentId="13_ncr:1_{E1A03159-BF98-48F1-904E-42830A83B01E}" xr6:coauthVersionLast="47" xr6:coauthVersionMax="47" xr10:uidLastSave="{00000000-0000-0000-0000-000000000000}"/>
  <bookViews>
    <workbookView xWindow="-120" yWindow="-120" windowWidth="20730" windowHeight="11160" firstSheet="8" activeTab="10" xr2:uid="{0E2B1265-DA51-4BDC-A251-E6EC0EC6E281}"/>
  </bookViews>
  <sheets>
    <sheet name=" SUFFOLK &amp; BROKEN HEAD" sheetId="1" r:id="rId1"/>
    <sheet name="BYRON &amp; COOPERS SHOOT" sheetId="2" r:id="rId2"/>
    <sheet name="BANGALOW &amp; NEWRYBAR" sheetId="3" r:id="rId3"/>
    <sheet name="BRUNSWICK HEADS" sheetId="4" r:id="rId4"/>
    <sheet name="MULLUM" sheetId="5" r:id="rId5"/>
    <sheet name=" FEDERAL &amp; COORABELL" sheetId="8" r:id="rId6"/>
    <sheet name="EWINGSDALE" sheetId="9" r:id="rId7"/>
    <sheet name="OCEAN SHORES, STH GOLDEN" sheetId="10" r:id="rId8"/>
    <sheet name="MAIN ARM,GOONENGERRY,WILSONS CR" sheetId="13" r:id="rId9"/>
    <sheet name="SEMI-RURAL " sheetId="15" r:id="rId10"/>
    <sheet name="TOTALS" sheetId="12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2" l="1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D21" i="15"/>
  <c r="E79" i="10"/>
  <c r="F79" i="10"/>
  <c r="G79" i="10"/>
  <c r="H79" i="10"/>
  <c r="I79" i="10"/>
  <c r="J79" i="10"/>
  <c r="K79" i="10"/>
  <c r="L79" i="10"/>
  <c r="M79" i="10"/>
  <c r="N79" i="10"/>
  <c r="O79" i="10"/>
  <c r="P79" i="10"/>
  <c r="Q79" i="10"/>
  <c r="R79" i="10"/>
  <c r="S79" i="10"/>
  <c r="T79" i="10"/>
  <c r="U79" i="10"/>
  <c r="V79" i="10"/>
  <c r="W79" i="10"/>
  <c r="X79" i="10"/>
  <c r="Y79" i="10"/>
  <c r="Z79" i="10"/>
  <c r="AA79" i="10"/>
  <c r="AB79" i="10"/>
  <c r="AC79" i="10"/>
  <c r="AD79" i="10"/>
  <c r="AE79" i="10"/>
  <c r="AF79" i="10"/>
  <c r="AG79" i="10"/>
  <c r="D79" i="10"/>
  <c r="H16" i="12"/>
  <c r="K16" i="12"/>
  <c r="L16" i="12"/>
  <c r="O16" i="12"/>
  <c r="V16" i="12"/>
  <c r="AA16" i="12"/>
  <c r="AE16" i="12"/>
  <c r="AF20" i="13"/>
  <c r="AF10" i="9"/>
  <c r="AF13" i="8"/>
  <c r="AF51" i="5"/>
  <c r="AF16" i="4"/>
  <c r="AF35" i="3"/>
  <c r="AF65" i="2"/>
  <c r="AF41" i="1"/>
  <c r="AE15" i="12"/>
  <c r="AG14" i="12"/>
  <c r="AD15" i="12"/>
  <c r="AD16" i="12" s="1"/>
  <c r="AB15" i="12"/>
  <c r="AA15" i="12"/>
  <c r="Z15" i="12"/>
  <c r="Z16" i="12" s="1"/>
  <c r="Y15" i="12"/>
  <c r="Y16" i="12" s="1"/>
  <c r="X15" i="12"/>
  <c r="X16" i="12" s="1"/>
  <c r="W15" i="12"/>
  <c r="W16" i="12" s="1"/>
  <c r="V15" i="12"/>
  <c r="U15" i="12"/>
  <c r="U16" i="12" s="1"/>
  <c r="T15" i="12"/>
  <c r="T16" i="12" s="1"/>
  <c r="S15" i="12"/>
  <c r="S16" i="12" s="1"/>
  <c r="R15" i="12"/>
  <c r="R16" i="12" s="1"/>
  <c r="Q15" i="12"/>
  <c r="Q16" i="12" s="1"/>
  <c r="P15" i="12"/>
  <c r="P16" i="12" s="1"/>
  <c r="O15" i="12"/>
  <c r="N15" i="12"/>
  <c r="N16" i="12" s="1"/>
  <c r="M15" i="12"/>
  <c r="M16" i="12" s="1"/>
  <c r="L15" i="12"/>
  <c r="K15" i="12"/>
  <c r="J15" i="12"/>
  <c r="J16" i="12" s="1"/>
  <c r="I15" i="12"/>
  <c r="I16" i="12" s="1"/>
  <c r="H15" i="12"/>
  <c r="G15" i="12"/>
  <c r="G16" i="12" s="1"/>
  <c r="F15" i="12"/>
  <c r="F16" i="12" s="1"/>
  <c r="E15" i="12"/>
  <c r="E16" i="12" s="1"/>
  <c r="D15" i="12"/>
  <c r="D16" i="12" s="1"/>
  <c r="C15" i="12"/>
  <c r="C16" i="12" s="1"/>
  <c r="B15" i="12"/>
  <c r="B16" i="12" s="1"/>
  <c r="AE10" i="9"/>
  <c r="AE13" i="8"/>
  <c r="AG13" i="8"/>
  <c r="AE51" i="5"/>
  <c r="AG51" i="5"/>
  <c r="AE16" i="4"/>
  <c r="AG16" i="4"/>
  <c r="AE35" i="3"/>
  <c r="AG35" i="3"/>
  <c r="AE41" i="1"/>
  <c r="AG41" i="1"/>
  <c r="AE65" i="2"/>
  <c r="AG65" i="2"/>
  <c r="AG20" i="13"/>
  <c r="AC10" i="9"/>
  <c r="AD10" i="9"/>
  <c r="AB13" i="8"/>
  <c r="AC13" i="8"/>
  <c r="AD13" i="8"/>
  <c r="AC51" i="5"/>
  <c r="AD51" i="5"/>
  <c r="AA51" i="5"/>
  <c r="AC16" i="4"/>
  <c r="AD16" i="4"/>
  <c r="AC35" i="3"/>
  <c r="AD35" i="3"/>
  <c r="AG13" i="12"/>
  <c r="AC15" i="12"/>
  <c r="AC16" i="12" s="1"/>
  <c r="AC18" i="12" s="1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B51" i="5"/>
  <c r="D51" i="5"/>
  <c r="E41" i="1"/>
  <c r="D43" i="1" s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D41" i="1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D65" i="2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D35" i="3"/>
  <c r="AG12" i="12"/>
  <c r="AG11" i="12"/>
  <c r="AG10" i="12"/>
  <c r="AG9" i="12"/>
  <c r="AG8" i="12"/>
  <c r="AG7" i="12"/>
  <c r="AG6" i="12"/>
  <c r="AG5" i="12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G10" i="9"/>
  <c r="D10" i="9"/>
  <c r="AA16" i="4"/>
  <c r="AB16" i="4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D13" i="8"/>
  <c r="E16" i="4"/>
  <c r="D18" i="4" s="1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D16" i="4"/>
  <c r="AB16" i="12" l="1"/>
  <c r="AB17" i="12" s="1"/>
  <c r="D23" i="15"/>
  <c r="AG15" i="12"/>
  <c r="AC17" i="12"/>
  <c r="D22" i="13"/>
  <c r="D81" i="10"/>
  <c r="C12" i="9"/>
  <c r="D15" i="8"/>
  <c r="C53" i="5"/>
  <c r="D67" i="2"/>
  <c r="D37" i="3"/>
  <c r="AA17" i="12"/>
  <c r="AA18" i="12"/>
  <c r="AB18" i="12"/>
  <c r="E18" i="12"/>
  <c r="I18" i="12"/>
  <c r="I17" i="12"/>
  <c r="Q18" i="12"/>
  <c r="Q17" i="12"/>
  <c r="F18" i="12"/>
  <c r="F17" i="12"/>
  <c r="J18" i="12"/>
  <c r="J17" i="12"/>
  <c r="N17" i="12"/>
  <c r="N18" i="12"/>
  <c r="R18" i="12"/>
  <c r="R17" i="12"/>
  <c r="V18" i="12"/>
  <c r="V17" i="12"/>
  <c r="Z17" i="12"/>
  <c r="Z18" i="12"/>
  <c r="U18" i="12"/>
  <c r="U17" i="12"/>
  <c r="C18" i="12"/>
  <c r="C17" i="12"/>
  <c r="G18" i="12"/>
  <c r="G17" i="12"/>
  <c r="K18" i="12"/>
  <c r="K17" i="12"/>
  <c r="O18" i="12"/>
  <c r="O17" i="12"/>
  <c r="S18" i="12"/>
  <c r="S17" i="12"/>
  <c r="W18" i="12"/>
  <c r="W17" i="12"/>
  <c r="AD18" i="12"/>
  <c r="AD17" i="12"/>
  <c r="M18" i="12"/>
  <c r="M17" i="12"/>
  <c r="Y18" i="12"/>
  <c r="Y17" i="12"/>
  <c r="D18" i="12"/>
  <c r="D17" i="12"/>
  <c r="H18" i="12"/>
  <c r="H17" i="12"/>
  <c r="L18" i="12"/>
  <c r="L17" i="12"/>
  <c r="P18" i="12"/>
  <c r="P17" i="12"/>
  <c r="T18" i="12"/>
  <c r="T17" i="12"/>
  <c r="X18" i="12"/>
  <c r="X17" i="12"/>
  <c r="AE18" i="12"/>
  <c r="AE17" i="12"/>
  <c r="AG16" i="12" l="1"/>
  <c r="AG18" i="12" s="1"/>
  <c r="AG20" i="12"/>
  <c r="AG17" i="12"/>
  <c r="E17" i="12"/>
  <c r="B17" i="12"/>
  <c r="B18" i="12"/>
</calcChain>
</file>

<file path=xl/sharedStrings.xml><?xml version="1.0" encoding="utf-8"?>
<sst xmlns="http://schemas.openxmlformats.org/spreadsheetml/2006/main" count="1365" uniqueCount="420">
  <si>
    <t>2/182 Broken Head Rd</t>
  </si>
  <si>
    <t>AREA</t>
  </si>
  <si>
    <t>ADDRESS</t>
  </si>
  <si>
    <t>SOLD</t>
  </si>
  <si>
    <t>RAY WHITE</t>
  </si>
  <si>
    <t>1/182 Broken Head Rd</t>
  </si>
  <si>
    <t>SOMEWHERE</t>
  </si>
  <si>
    <t>EAST</t>
  </si>
  <si>
    <t>13 Bryce St</t>
  </si>
  <si>
    <t>MCGRATH</t>
  </si>
  <si>
    <t>2/183 Broken Head Rd</t>
  </si>
  <si>
    <t>PACIFICO</t>
  </si>
  <si>
    <t>PROPERTY</t>
  </si>
  <si>
    <t>Lot 271, Midi Place</t>
  </si>
  <si>
    <t>PRPTY SALES</t>
  </si>
  <si>
    <t>BYRON BAY</t>
  </si>
  <si>
    <t>3/182 Broken Head Rd</t>
  </si>
  <si>
    <t>28 Bottlebrush</t>
  </si>
  <si>
    <t>CHINCOGAN</t>
  </si>
  <si>
    <t>R.E.</t>
  </si>
  <si>
    <t>3/134 Alcorn St</t>
  </si>
  <si>
    <t>2/113 Broken Head Rd</t>
  </si>
  <si>
    <t>2/22 Alcorn St</t>
  </si>
  <si>
    <t>2 Mango Bark Ct</t>
  </si>
  <si>
    <t>22/3 Pecan Ct</t>
  </si>
  <si>
    <t>8/3 Pecan Ct</t>
  </si>
  <si>
    <t>12 Oceanside Place</t>
  </si>
  <si>
    <t>2/9 Macgregor St</t>
  </si>
  <si>
    <t>LOIS</t>
  </si>
  <si>
    <t>BUCKETT</t>
  </si>
  <si>
    <t>47 Alcorn St</t>
  </si>
  <si>
    <t>14/6 Firewheel Place</t>
  </si>
  <si>
    <t>20 Kalamajere Drive</t>
  </si>
  <si>
    <t>48 Brandon St</t>
  </si>
  <si>
    <t>NATIONAL</t>
  </si>
  <si>
    <t>FIRST</t>
  </si>
  <si>
    <t>CAPE BYRON</t>
  </si>
  <si>
    <t>1/16 Teak Circuit</t>
  </si>
  <si>
    <t>8/27 Kalamajere Drive</t>
  </si>
  <si>
    <t>10 Dengha Place</t>
  </si>
  <si>
    <t>39 Brandon St</t>
  </si>
  <si>
    <t>KATRIONA</t>
  </si>
  <si>
    <t>BEOHM R.E.</t>
  </si>
  <si>
    <t>1/2-4 Bryce St</t>
  </si>
  <si>
    <t>24 Bottlebrush Cresc</t>
  </si>
  <si>
    <t>174 Alcorn St</t>
  </si>
  <si>
    <t>22 Dehnga Place</t>
  </si>
  <si>
    <t>111 Alcorn St</t>
  </si>
  <si>
    <t>SUFFOLK PARK</t>
  </si>
  <si>
    <t>8/47-49 Shirley St</t>
  </si>
  <si>
    <t>89 Massinger</t>
  </si>
  <si>
    <t>2/47 Shelley Drive</t>
  </si>
  <si>
    <t>3/3 Pacific Vista</t>
  </si>
  <si>
    <t>28/11-19 Cooper St</t>
  </si>
  <si>
    <t>12a Seaview St</t>
  </si>
  <si>
    <t>6 Seaview St</t>
  </si>
  <si>
    <t>75 Paterson St</t>
  </si>
  <si>
    <t>42 Massinger St</t>
  </si>
  <si>
    <t>10/146 Old Bangalow Rd</t>
  </si>
  <si>
    <t>9 Easy St</t>
  </si>
  <si>
    <t>16/21-25 Cemetery Rd</t>
  </si>
  <si>
    <t>44 Ruskin St</t>
  </si>
  <si>
    <t>1 Mackellar Court</t>
  </si>
  <si>
    <t>7 Walker St</t>
  </si>
  <si>
    <t>8 Seastar Court</t>
  </si>
  <si>
    <t>10/9 Easy St</t>
  </si>
  <si>
    <t>45 Lawson St</t>
  </si>
  <si>
    <t>2/22 Mahogany Drive</t>
  </si>
  <si>
    <t>4/22 Mackay St</t>
  </si>
  <si>
    <t>27 Marvell St</t>
  </si>
  <si>
    <t>2/24 Paterson St</t>
  </si>
  <si>
    <t xml:space="preserve">FULLER </t>
  </si>
  <si>
    <t>&amp; CO.</t>
  </si>
  <si>
    <t>4 Pacific Vista Drive</t>
  </si>
  <si>
    <t>BELLE</t>
  </si>
  <si>
    <t>13 Wollumbin Cresc</t>
  </si>
  <si>
    <t>6/6/ Electra Close</t>
  </si>
  <si>
    <t>8/5-7 Old Bangalow Rd</t>
  </si>
  <si>
    <t>18 Pacific Vista Drive</t>
  </si>
  <si>
    <t>7/114 Bangalow Rd</t>
  </si>
  <si>
    <t>44B Lawson St</t>
  </si>
  <si>
    <t>34 Cowper St</t>
  </si>
  <si>
    <t>9 Mackay St</t>
  </si>
  <si>
    <t>2a Manfred St</t>
  </si>
  <si>
    <t>23 Hamiltons Lane</t>
  </si>
  <si>
    <t>B3/62 Lawson St</t>
  </si>
  <si>
    <t>16B Pacific Vista Drive</t>
  </si>
  <si>
    <t>53 Ruskin St</t>
  </si>
  <si>
    <t>LJ HOOKER</t>
  </si>
  <si>
    <t>HARCOURTS</t>
  </si>
  <si>
    <t>AT REALTY</t>
  </si>
  <si>
    <t>PRESTIGE</t>
  </si>
  <si>
    <t>34 Kendall St</t>
  </si>
  <si>
    <t>1/14 Keats St</t>
  </si>
  <si>
    <t>3 Osprey Court</t>
  </si>
  <si>
    <t>3 Daniels St</t>
  </si>
  <si>
    <t>1/38 Carlyle St</t>
  </si>
  <si>
    <t>144 Lighthouse Rd</t>
  </si>
  <si>
    <t>75 Bangalow Rd</t>
  </si>
  <si>
    <t>Available on request</t>
  </si>
  <si>
    <t>13/11 Constellation Close</t>
  </si>
  <si>
    <t>Lot 185/399 Ewingsdale Rd</t>
  </si>
  <si>
    <t>2 Ironbark Ave</t>
  </si>
  <si>
    <t>RAINE &amp;</t>
  </si>
  <si>
    <t>HORNE</t>
  </si>
  <si>
    <t>PARKINSONS</t>
  </si>
  <si>
    <t>24/33-35 Childe St</t>
  </si>
  <si>
    <t>35 Cowper St</t>
  </si>
  <si>
    <t>3 Orara Court</t>
  </si>
  <si>
    <t>11 Wollumbin St</t>
  </si>
  <si>
    <t>52a Ruskin Lane</t>
  </si>
  <si>
    <t>62 Massinger St</t>
  </si>
  <si>
    <t>7/113 Patterson St</t>
  </si>
  <si>
    <t>13/62-64 Lawson St</t>
  </si>
  <si>
    <t>BANGALOW</t>
  </si>
  <si>
    <t>25a Lismore Rd</t>
  </si>
  <si>
    <t>7 Ferguson Court</t>
  </si>
  <si>
    <t>29 Palm Lily Cresc.</t>
  </si>
  <si>
    <t>14 Rosewood Ave</t>
  </si>
  <si>
    <t>33 Clover Hill Circuit</t>
  </si>
  <si>
    <t>9 Green Frog Lane</t>
  </si>
  <si>
    <t>53 Tristania St</t>
  </si>
  <si>
    <t>3/3 Rosewood Ave</t>
  </si>
  <si>
    <t>19 Palm Lily Cresc.</t>
  </si>
  <si>
    <t>2 Parrot Tree Place</t>
  </si>
  <si>
    <t>17a Rifle Range Rd</t>
  </si>
  <si>
    <t>4 Wattle Place</t>
  </si>
  <si>
    <t>4/23-29 Byron St</t>
  </si>
  <si>
    <t>2/23 Byron St</t>
  </si>
  <si>
    <t>6 Muskwood Place</t>
  </si>
  <si>
    <t>ELDERS</t>
  </si>
  <si>
    <t>TIM MILLER</t>
  </si>
  <si>
    <t>GNF</t>
  </si>
  <si>
    <t>2/28 Blackwood Cresc</t>
  </si>
  <si>
    <t>22 Raftons Rd</t>
  </si>
  <si>
    <t>25 Blackwood Cresc</t>
  </si>
  <si>
    <t>34 Parrot Tree Place</t>
  </si>
  <si>
    <t>7 Lismore Road</t>
  </si>
  <si>
    <t>46 Fowlers Lane</t>
  </si>
  <si>
    <t>2 Bannister Court</t>
  </si>
  <si>
    <t>4 Paddys Court</t>
  </si>
  <si>
    <t>40 Blackwood Cresc</t>
  </si>
  <si>
    <t>2 Campbell St</t>
  </si>
  <si>
    <t>BRUNSWICK HDS</t>
  </si>
  <si>
    <t>1/72 Harbour Way</t>
  </si>
  <si>
    <t>11 Riverside Cresc.</t>
  </si>
  <si>
    <t>5 Aurana Place</t>
  </si>
  <si>
    <t>10/20 Booyun St</t>
  </si>
  <si>
    <t>62 Tweed St</t>
  </si>
  <si>
    <t>6/33 Fingal St</t>
  </si>
  <si>
    <t>62 Mullumbimbi St</t>
  </si>
  <si>
    <t>8 Short St</t>
  </si>
  <si>
    <t>12 Pandanus Ct</t>
  </si>
  <si>
    <t>26 Pandanus Ct</t>
  </si>
  <si>
    <t>38 Booyun St</t>
  </si>
  <si>
    <t xml:space="preserve">BYRON </t>
  </si>
  <si>
    <t>SHIRE R.E.</t>
  </si>
  <si>
    <t>NTH COAST</t>
  </si>
  <si>
    <t>LIFESTYLE</t>
  </si>
  <si>
    <t>MULLUM</t>
  </si>
  <si>
    <t>10 Jubilee Ave</t>
  </si>
  <si>
    <t>23 Casaurina St</t>
  </si>
  <si>
    <t>35 Dalley St</t>
  </si>
  <si>
    <t>2 Tincogan St</t>
  </si>
  <si>
    <t>130 Left Bank Rd</t>
  </si>
  <si>
    <t>36 Pine Ave</t>
  </si>
  <si>
    <t>3 Grevillia Ave</t>
  </si>
  <si>
    <t>41 Prince St</t>
  </si>
  <si>
    <t>67 Argyle St</t>
  </si>
  <si>
    <t>343 Main Arm Rd</t>
  </si>
  <si>
    <t>72 New City Rd</t>
  </si>
  <si>
    <t>354 Main Arm Rd</t>
  </si>
  <si>
    <t>16 Cockatoo Cresc</t>
  </si>
  <si>
    <t>60 Main Arm Rd</t>
  </si>
  <si>
    <t>87 Prince St</t>
  </si>
  <si>
    <t>20 Azalea St</t>
  </si>
  <si>
    <t>15 Riverside Drive</t>
  </si>
  <si>
    <t>6 Coolamon Ave</t>
  </si>
  <si>
    <t>9 Main Arm Rd</t>
  </si>
  <si>
    <t>8 Botanic Ct</t>
  </si>
  <si>
    <t>17 Stuart St</t>
  </si>
  <si>
    <t>1/27 Coolamon Scenic</t>
  </si>
  <si>
    <t>26 Main Arm Rd</t>
  </si>
  <si>
    <t>40 Wilsons Creek Rd</t>
  </si>
  <si>
    <t>124-128 Station St</t>
  </si>
  <si>
    <t xml:space="preserve">Address available </t>
  </si>
  <si>
    <t>46 Corella Cresc</t>
  </si>
  <si>
    <t>4 Fern St</t>
  </si>
  <si>
    <t>A/42 Corella Cresc</t>
  </si>
  <si>
    <t>22 Corella Cresc</t>
  </si>
  <si>
    <t>11 Main Arm Rd</t>
  </si>
  <si>
    <t>1/5 Train St</t>
  </si>
  <si>
    <t>25 Hottentot Cresc</t>
  </si>
  <si>
    <t>33 Queen St</t>
  </si>
  <si>
    <t>18 Tuckeroo Ave</t>
  </si>
  <si>
    <t>30 Dalley St</t>
  </si>
  <si>
    <t>31 Queen St</t>
  </si>
  <si>
    <t>1 Hottentot Cresc</t>
  </si>
  <si>
    <t>5 Whian St</t>
  </si>
  <si>
    <t>2070 Coolamon Scenic</t>
  </si>
  <si>
    <t>FEDERAL</t>
  </si>
  <si>
    <t>41 Kings Rd</t>
  </si>
  <si>
    <t>93 Kings Rd</t>
  </si>
  <si>
    <t>20 Roses Rd</t>
  </si>
  <si>
    <t>7/19 Teak Rd</t>
  </si>
  <si>
    <t>2 Coachwood Ct, Federal</t>
  </si>
  <si>
    <t>EWINGSDALE</t>
  </si>
  <si>
    <t>12 Magnolia Place</t>
  </si>
  <si>
    <t>38 Avocado Cresc</t>
  </si>
  <si>
    <t>92 Woodfood Lane</t>
  </si>
  <si>
    <t>15 Cape Vista Dr</t>
  </si>
  <si>
    <t>9 Koala Close</t>
  </si>
  <si>
    <t>JAMES</t>
  </si>
  <si>
    <t>PERKINS R.E.</t>
  </si>
  <si>
    <t>Price withheld</t>
  </si>
  <si>
    <t>OCEAN SHORES</t>
  </si>
  <si>
    <t>7 Bulgoon Crec</t>
  </si>
  <si>
    <t>2 Coonawarra Ct</t>
  </si>
  <si>
    <t>29 Narooma Dr</t>
  </si>
  <si>
    <t>12 &amp; 14 Yallakool Dr</t>
  </si>
  <si>
    <t>13 Goolara Ct</t>
  </si>
  <si>
    <t>1 Kulgan Ct</t>
  </si>
  <si>
    <t>1 Walgooan Way</t>
  </si>
  <si>
    <t>12 Miram Place</t>
  </si>
  <si>
    <t>20 Wirruna Ave</t>
  </si>
  <si>
    <t>4 Namoi Glen</t>
  </si>
  <si>
    <t>3/77 Orana Rd</t>
  </si>
  <si>
    <t>1/150 Bolemo Drive</t>
  </si>
  <si>
    <t>16/2 Rajah Rd</t>
  </si>
  <si>
    <t>19 Bulgoon Cresc</t>
  </si>
  <si>
    <t>20 Matong Drive</t>
  </si>
  <si>
    <t>13 Yungarup Place</t>
  </si>
  <si>
    <t>9/51 Rajah Rd</t>
  </si>
  <si>
    <t>120 Orana Rd</t>
  </si>
  <si>
    <t>22 Banool Circuit</t>
  </si>
  <si>
    <t>1/4 Roundhouse Place</t>
  </si>
  <si>
    <t>9 Banool Circuit</t>
  </si>
  <si>
    <t>20 Kolora Way</t>
  </si>
  <si>
    <t>29 Warrambool Rd</t>
  </si>
  <si>
    <t>47A Orana Rd</t>
  </si>
  <si>
    <t>10 Mundarra Ave</t>
  </si>
  <si>
    <t>6B Burra Burra Close</t>
  </si>
  <si>
    <t>75 Orana Rd</t>
  </si>
  <si>
    <t>2A Narrogal Court</t>
  </si>
  <si>
    <t>39 Yamble Drive</t>
  </si>
  <si>
    <t>2 Yamble Drive</t>
  </si>
  <si>
    <t>3/29 Goondooloo Dr</t>
  </si>
  <si>
    <t>1A Kooringa Ct</t>
  </si>
  <si>
    <t>1/9 Boondoon Cresc</t>
  </si>
  <si>
    <t>4 Yungarup Place</t>
  </si>
  <si>
    <t>2A Gin Gin Cresc</t>
  </si>
  <si>
    <t>9 Palmer Ave</t>
  </si>
  <si>
    <t>152 Shara Blvd</t>
  </si>
  <si>
    <t>14 Banool Ct</t>
  </si>
  <si>
    <t>120 Balemo Dr</t>
  </si>
  <si>
    <t>6 Kumbellin Glen</t>
  </si>
  <si>
    <t>2/1 Langi Place</t>
  </si>
  <si>
    <t>15 Mundarra Ave</t>
  </si>
  <si>
    <t>42 Banool Circuit</t>
  </si>
  <si>
    <t>2 Namoi Glen</t>
  </si>
  <si>
    <t>12 Wirruna Ave</t>
  </si>
  <si>
    <t>10 Kooringa Ct</t>
  </si>
  <si>
    <t>46 Narooma Drive</t>
  </si>
  <si>
    <t>1/6-8 Halyard Ct</t>
  </si>
  <si>
    <t>8/4 Durroon Ct</t>
  </si>
  <si>
    <t>37 Rajah Rd</t>
  </si>
  <si>
    <t>4 Gara Ct</t>
  </si>
  <si>
    <t>1 Gira Place</t>
  </si>
  <si>
    <t>2/81B Rajah Rd</t>
  </si>
  <si>
    <t>7 Terrara Ct</t>
  </si>
  <si>
    <t>2/3 Durroon Ct</t>
  </si>
  <si>
    <t>12/1 Rajah Rd</t>
  </si>
  <si>
    <t>11 Flinders Way</t>
  </si>
  <si>
    <t>9 Jarrah Cresc</t>
  </si>
  <si>
    <t>16 Jarrah Cresc</t>
  </si>
  <si>
    <t>3 Gira Place</t>
  </si>
  <si>
    <t>24 Palmer Ave</t>
  </si>
  <si>
    <t>BRUNSWICK HEADS</t>
  </si>
  <si>
    <t>TOTALS</t>
  </si>
  <si>
    <t>5% donation</t>
  </si>
  <si>
    <t>84 Teak Circuit</t>
  </si>
  <si>
    <t>51/12 Hazelwood Close</t>
  </si>
  <si>
    <t>176 Alcorn St</t>
  </si>
  <si>
    <t>3 Shelley Drive</t>
  </si>
  <si>
    <t>4/3 Beachcomber Drive</t>
  </si>
  <si>
    <t>Average 2.5% commission</t>
  </si>
  <si>
    <t>LORIMAR</t>
  </si>
  <si>
    <t>REAL ESTATE</t>
  </si>
  <si>
    <t>2 Barby Crescent</t>
  </si>
  <si>
    <t>5 Marblewood Place</t>
  </si>
  <si>
    <t>10 Gumtree Place</t>
  </si>
  <si>
    <t>PRICE WTHLD</t>
  </si>
  <si>
    <t>4 Botanic Ct</t>
  </si>
  <si>
    <t>ATLAS</t>
  </si>
  <si>
    <t>4 Cooinda Place</t>
  </si>
  <si>
    <t>4 Echidna Ct</t>
  </si>
  <si>
    <t>2/3 Newberry Pde</t>
  </si>
  <si>
    <t>1/26 Beech Drive</t>
  </si>
  <si>
    <t>6/2 Alcorn St</t>
  </si>
  <si>
    <t>15B Bangalow Rd</t>
  </si>
  <si>
    <t>1/46 Carlyle St</t>
  </si>
  <si>
    <t>40a Charlotte St</t>
  </si>
  <si>
    <t>19 Taylors Lane</t>
  </si>
  <si>
    <t>KOLLOSCHE</t>
  </si>
  <si>
    <t>18 Orana Rd</t>
  </si>
  <si>
    <t>13 Mahogany Drive</t>
  </si>
  <si>
    <t>6 Sansom St</t>
  </si>
  <si>
    <t>11 Poplar Ave</t>
  </si>
  <si>
    <t>202 Balraith Lane</t>
  </si>
  <si>
    <t xml:space="preserve">GRAND TOTAL SALES </t>
  </si>
  <si>
    <t>3% donation</t>
  </si>
  <si>
    <t>34 Helen St</t>
  </si>
  <si>
    <t>51 Helen St</t>
  </si>
  <si>
    <t>44 Helen St</t>
  </si>
  <si>
    <t>28 Royal Ave</t>
  </si>
  <si>
    <t>53 Helen St</t>
  </si>
  <si>
    <t>7 Beach Ave</t>
  </si>
  <si>
    <t>11 Royal Ave</t>
  </si>
  <si>
    <t>24 Redgate Rd</t>
  </si>
  <si>
    <t>17 Philip St</t>
  </si>
  <si>
    <t>NEWRYBAR</t>
  </si>
  <si>
    <t>35 Old Pacific Highway</t>
  </si>
  <si>
    <t>21 Old Pacific Highway</t>
  </si>
  <si>
    <t>BANGALOW/NEWRYBAR</t>
  </si>
  <si>
    <t>801 Broken Head Rd</t>
  </si>
  <si>
    <t>1 Bundaleer Rd</t>
  </si>
  <si>
    <t>135 Broken Head Rd</t>
  </si>
  <si>
    <t>486 Broken Head Rd</t>
  </si>
  <si>
    <t>LENNOX</t>
  </si>
  <si>
    <t>HINTERLAND</t>
  </si>
  <si>
    <t>BYRON BAY &amp;</t>
  </si>
  <si>
    <t>SUFFOLK PARK/BROKEN HEAD</t>
  </si>
  <si>
    <t xml:space="preserve">TOTAL SALES </t>
  </si>
  <si>
    <t>MYOCUM</t>
  </si>
  <si>
    <t>202 The Manse Rd</t>
  </si>
  <si>
    <t>139a McAuleys Lane</t>
  </si>
  <si>
    <t>31 Bilin Rd</t>
  </si>
  <si>
    <t>22 Fig Tree Lane</t>
  </si>
  <si>
    <t>171 McAuleys Lane</t>
  </si>
  <si>
    <t>767 Myocum Rd</t>
  </si>
  <si>
    <t>MULLUMBIMBY/MYOCUM</t>
  </si>
  <si>
    <t>COORABELL</t>
  </si>
  <si>
    <t>62 Keys Rd</t>
  </si>
  <si>
    <t>FEDERAL/COORABELL</t>
  </si>
  <si>
    <t>COOPERS SHOOT</t>
  </si>
  <si>
    <t>278 Coopers Shoot Rd</t>
  </si>
  <si>
    <t>295 Coopers Shoot Rd</t>
  </si>
  <si>
    <t xml:space="preserve">GRAND TOTAL SALES - </t>
  </si>
  <si>
    <t>BYRON BAY/COOPERS SHOOT</t>
  </si>
  <si>
    <t>MAIN ARM</t>
  </si>
  <si>
    <t>18 Coopers Lane South</t>
  </si>
  <si>
    <t>673 Main Arm Rd</t>
  </si>
  <si>
    <t>1436 Main Arm Rd</t>
  </si>
  <si>
    <t>GOONENGERRY</t>
  </si>
  <si>
    <t>271 Goonengerry Mill Rd</t>
  </si>
  <si>
    <t>14 Goonengerry Mill Rd</t>
  </si>
  <si>
    <t>156 Repentance Creek Rd</t>
  </si>
  <si>
    <t>WILSONS CREEK</t>
  </si>
  <si>
    <t>77 Robinson Lane</t>
  </si>
  <si>
    <t>99 Koonym Range Rd</t>
  </si>
  <si>
    <t>37 Beech Lane</t>
  </si>
  <si>
    <t>6 Cedar Rd</t>
  </si>
  <si>
    <t>MULLUM CREEK</t>
  </si>
  <si>
    <t>69 Brushbox Drive</t>
  </si>
  <si>
    <t>65 Tristan Pde</t>
  </si>
  <si>
    <t>67 Brushbox Drive</t>
  </si>
  <si>
    <t>BILLINUDGEL</t>
  </si>
  <si>
    <t>175 The Pocket Rd</t>
  </si>
  <si>
    <t>171 Billinudgel Rd</t>
  </si>
  <si>
    <t>OF DISTINCTION</t>
  </si>
  <si>
    <t>MAIN ARM/WILSONS CK ETC</t>
  </si>
  <si>
    <t>CLUNES</t>
  </si>
  <si>
    <t>1198 Booyung Rd</t>
  </si>
  <si>
    <t>33 Smith St</t>
  </si>
  <si>
    <t>40 Ryces Drive</t>
  </si>
  <si>
    <t>49 Main St</t>
  </si>
  <si>
    <t>2/119 Elliot Rd</t>
  </si>
  <si>
    <t>NASHUA</t>
  </si>
  <si>
    <t>25 Kings Rd</t>
  </si>
  <si>
    <t>BINNA BURRA</t>
  </si>
  <si>
    <t>175 Flowers Rd</t>
  </si>
  <si>
    <t>BYRON &amp;</t>
  </si>
  <si>
    <t xml:space="preserve">BYRON BAY &amp; </t>
  </si>
  <si>
    <t>SOUTH GOLDEN</t>
  </si>
  <si>
    <t>BEACH</t>
  </si>
  <si>
    <t>OCEAN SHORES/SOUTH GOLDEN</t>
  </si>
  <si>
    <t>R.E. OF</t>
  </si>
  <si>
    <t>DISTINCTION</t>
  </si>
  <si>
    <t>EUREKA</t>
  </si>
  <si>
    <t>111 Taylors Rd</t>
  </si>
  <si>
    <t>POSSUM CREEK</t>
  </si>
  <si>
    <t>184 Possum Creek Rd</t>
  </si>
  <si>
    <t>84 Pine Mountain Rd</t>
  </si>
  <si>
    <t>76 Gittoes Lane</t>
  </si>
  <si>
    <t>TALOFA</t>
  </si>
  <si>
    <t>485 Bangalow Rd</t>
  </si>
  <si>
    <t>Address not given</t>
  </si>
  <si>
    <t>856 Bangalow Rd</t>
  </si>
  <si>
    <t>MCLEODS SHOOT</t>
  </si>
  <si>
    <t>20 St Helena Rd</t>
  </si>
  <si>
    <t>CLUNES/NASHUA.BINNABURRA ETC</t>
  </si>
  <si>
    <t xml:space="preserve">GRAND TOTAL SALES  </t>
  </si>
  <si>
    <t>TOTAL SALES</t>
  </si>
  <si>
    <t>GRAND TOTAL SALES</t>
  </si>
  <si>
    <t>BROKEN HEAD</t>
  </si>
  <si>
    <t>NEW BRIGHTON</t>
  </si>
  <si>
    <t>6 Short St</t>
  </si>
  <si>
    <t>37C Byron St</t>
  </si>
  <si>
    <t>16 North Head Rd</t>
  </si>
  <si>
    <t>8 Casons Rd</t>
  </si>
  <si>
    <t>12 Park St</t>
  </si>
  <si>
    <t>YELGUN</t>
  </si>
  <si>
    <t>53 Browning Lane</t>
  </si>
  <si>
    <t>94 Yelgun Rd</t>
  </si>
  <si>
    <t>314 properties</t>
  </si>
  <si>
    <t>avge per property</t>
  </si>
  <si>
    <t>BYRON SHIRE REAL ESTATE.COM.AU SALES  1 JULY 2020 - 1 APRIL 2021 - TOTAL SALES</t>
  </si>
  <si>
    <t>Total number of properties for each area</t>
  </si>
  <si>
    <t>Number of properties per area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</si>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</sst>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0" fillId="0" borderId="2" xfId="0" applyBorder="1"/>
    <xf numFmtId="0" fontId="1" fillId="2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14" fontId="1" fillId="0" borderId="1" xfId="0" applyNumberFormat="1" applyFont="1" applyBorder="1"/>
    <xf numFmtId="3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/>
    <xf numFmtId="0" fontId="0" fillId="3" borderId="5" xfId="0" applyFill="1" applyBorder="1"/>
    <xf numFmtId="0" fontId="0" fillId="2" borderId="5" xfId="0" applyFill="1" applyBorder="1"/>
    <xf numFmtId="0" fontId="1" fillId="0" borderId="4" xfId="0" applyFont="1" applyBorder="1"/>
    <xf numFmtId="0" fontId="0" fillId="0" borderId="4" xfId="0" applyBorder="1"/>
    <xf numFmtId="1" fontId="1" fillId="2" borderId="1" xfId="0" applyNumberFormat="1" applyFont="1" applyFill="1" applyBorder="1"/>
    <xf numFmtId="1" fontId="1" fillId="3" borderId="4" xfId="0" applyNumberFormat="1" applyFont="1" applyFill="1" applyBorder="1"/>
    <xf numFmtId="0" fontId="0" fillId="4" borderId="1" xfId="0" applyFill="1" applyBorder="1"/>
    <xf numFmtId="1" fontId="0" fillId="4" borderId="1" xfId="0" applyNumberFormat="1" applyFill="1" applyBorder="1"/>
    <xf numFmtId="0" fontId="0" fillId="0" borderId="6" xfId="0" applyBorder="1"/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102B5-095A-41D2-AC23-F89F82DB143E}">
  <dimension ref="A1:AG46"/>
  <sheetViews>
    <sheetView topLeftCell="A28" workbookViewId="0">
      <selection activeCell="F43" sqref="F43"/>
    </sheetView>
  </sheetViews>
  <sheetFormatPr defaultRowHeight="15" x14ac:dyDescent="0.25"/>
  <cols>
    <col min="1" max="1" width="17.7109375" customWidth="1"/>
    <col min="2" max="2" width="28.42578125" customWidth="1"/>
    <col min="3" max="3" width="10.7109375" bestFit="1" customWidth="1"/>
    <col min="4" max="4" width="11.140625" customWidth="1"/>
    <col min="5" max="5" width="13.140625" customWidth="1"/>
    <col min="6" max="6" width="10.140625" customWidth="1"/>
    <col min="7" max="7" width="10" customWidth="1"/>
    <col min="8" max="8" width="12.28515625" customWidth="1"/>
    <col min="9" max="9" width="11.5703125" customWidth="1"/>
    <col min="10" max="10" width="11.28515625" customWidth="1"/>
    <col min="12" max="12" width="10.140625" customWidth="1"/>
    <col min="13" max="13" width="12.42578125" customWidth="1"/>
    <col min="14" max="14" width="11.28515625" bestFit="1" customWidth="1"/>
    <col min="16" max="17" width="10.28515625" customWidth="1"/>
    <col min="18" max="18" width="11.7109375" customWidth="1"/>
    <col min="19" max="19" width="10.140625" customWidth="1"/>
    <col min="20" max="20" width="12.85546875" customWidth="1"/>
    <col min="23" max="23" width="10.7109375" customWidth="1"/>
    <col min="24" max="24" width="11" customWidth="1"/>
    <col min="25" max="25" width="10.5703125" customWidth="1"/>
    <col min="26" max="26" width="11" customWidth="1"/>
    <col min="27" max="27" width="12" customWidth="1"/>
    <col min="29" max="29" width="12.85546875" customWidth="1"/>
    <col min="30" max="32" width="12.7109375" customWidth="1"/>
    <col min="33" max="33" width="11.5703125" customWidth="1"/>
  </cols>
  <sheetData>
    <row r="1" spans="1:3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AD1" s="4"/>
      <c r="AE1" s="4"/>
      <c r="AF1" s="4"/>
      <c r="AG1" s="4"/>
    </row>
    <row r="2" spans="1:33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6</v>
      </c>
      <c r="F2" s="3" t="s">
        <v>9</v>
      </c>
      <c r="G2" s="3" t="s">
        <v>11</v>
      </c>
      <c r="H2" s="3" t="s">
        <v>15</v>
      </c>
      <c r="I2" s="3" t="s">
        <v>18</v>
      </c>
      <c r="J2" s="3" t="s">
        <v>15</v>
      </c>
      <c r="K2" s="3" t="s">
        <v>28</v>
      </c>
      <c r="L2" s="3" t="s">
        <v>35</v>
      </c>
      <c r="M2" s="3" t="s">
        <v>36</v>
      </c>
      <c r="N2" s="3" t="s">
        <v>41</v>
      </c>
      <c r="O2" s="3" t="s">
        <v>71</v>
      </c>
      <c r="P2" s="3" t="s">
        <v>74</v>
      </c>
      <c r="Q2" s="3" t="s">
        <v>88</v>
      </c>
      <c r="R2" s="3" t="s">
        <v>89</v>
      </c>
      <c r="S2" s="3" t="s">
        <v>90</v>
      </c>
      <c r="T2" s="3" t="s">
        <v>105</v>
      </c>
      <c r="U2" s="3" t="s">
        <v>103</v>
      </c>
      <c r="V2" s="3" t="s">
        <v>130</v>
      </c>
      <c r="W2" s="3" t="s">
        <v>131</v>
      </c>
      <c r="X2" s="3" t="s">
        <v>132</v>
      </c>
      <c r="Y2" s="3" t="s">
        <v>155</v>
      </c>
      <c r="Z2" s="3" t="s">
        <v>157</v>
      </c>
      <c r="AA2" s="3" t="s">
        <v>212</v>
      </c>
      <c r="AB2" s="3" t="s">
        <v>293</v>
      </c>
      <c r="AC2" s="13" t="s">
        <v>328</v>
      </c>
      <c r="AD2" s="3" t="s">
        <v>330</v>
      </c>
      <c r="AE2" s="3" t="s">
        <v>386</v>
      </c>
      <c r="AF2" s="3" t="s">
        <v>286</v>
      </c>
      <c r="AG2" s="3" t="s">
        <v>303</v>
      </c>
    </row>
    <row r="3" spans="1:33" x14ac:dyDescent="0.25">
      <c r="B3" s="3"/>
      <c r="C3" s="3"/>
      <c r="D3" s="3"/>
      <c r="E3" s="3" t="s">
        <v>7</v>
      </c>
      <c r="F3" s="3"/>
      <c r="G3" s="3" t="s">
        <v>12</v>
      </c>
      <c r="H3" s="3" t="s">
        <v>14</v>
      </c>
      <c r="I3" s="3" t="s">
        <v>19</v>
      </c>
      <c r="J3" s="3" t="s">
        <v>19</v>
      </c>
      <c r="K3" s="3" t="s">
        <v>29</v>
      </c>
      <c r="L3" s="3" t="s">
        <v>34</v>
      </c>
      <c r="M3" s="3" t="s">
        <v>12</v>
      </c>
      <c r="N3" s="3" t="s">
        <v>42</v>
      </c>
      <c r="O3" s="3" t="s">
        <v>72</v>
      </c>
      <c r="P3" s="3" t="s">
        <v>12</v>
      </c>
      <c r="Q3" s="4"/>
      <c r="R3" s="4"/>
      <c r="S3" s="4"/>
      <c r="T3" s="3" t="s">
        <v>91</v>
      </c>
      <c r="U3" s="3" t="s">
        <v>104</v>
      </c>
      <c r="V3" s="4"/>
      <c r="W3" s="3" t="s">
        <v>19</v>
      </c>
      <c r="X3" s="3" t="s">
        <v>114</v>
      </c>
      <c r="Y3" s="3" t="s">
        <v>156</v>
      </c>
      <c r="Z3" s="3" t="s">
        <v>158</v>
      </c>
      <c r="AA3" s="3" t="s">
        <v>213</v>
      </c>
      <c r="AB3" s="4"/>
      <c r="AC3" s="13" t="s">
        <v>12</v>
      </c>
      <c r="AD3" s="3" t="s">
        <v>329</v>
      </c>
      <c r="AE3" s="3" t="s">
        <v>387</v>
      </c>
      <c r="AF3" s="3" t="s">
        <v>19</v>
      </c>
      <c r="AG3" s="4"/>
    </row>
    <row r="4" spans="1:33" x14ac:dyDescent="0.25">
      <c r="A4" s="3" t="s">
        <v>48</v>
      </c>
      <c r="B4" s="4" t="s">
        <v>298</v>
      </c>
      <c r="C4" s="5">
        <v>44279</v>
      </c>
      <c r="D4" s="4"/>
      <c r="E4" s="4"/>
      <c r="F4" s="4"/>
      <c r="G4" s="4"/>
      <c r="H4" s="4">
        <v>2750000</v>
      </c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/>
      <c r="W4" s="3"/>
      <c r="X4" s="3"/>
      <c r="Y4" s="3"/>
      <c r="Z4" s="3"/>
      <c r="AA4" s="3"/>
      <c r="AB4" s="4"/>
      <c r="AC4" s="14"/>
      <c r="AD4" s="4"/>
      <c r="AE4" s="4"/>
      <c r="AF4" s="4"/>
      <c r="AG4" s="4"/>
    </row>
    <row r="5" spans="1:33" x14ac:dyDescent="0.25">
      <c r="A5" s="3"/>
      <c r="B5" s="4" t="s">
        <v>297</v>
      </c>
      <c r="C5" s="5">
        <v>44277</v>
      </c>
      <c r="D5" s="4"/>
      <c r="E5" s="4"/>
      <c r="F5" s="4">
        <v>1156000</v>
      </c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3"/>
      <c r="U5" s="3"/>
      <c r="V5" s="4"/>
      <c r="W5" s="3"/>
      <c r="X5" s="3"/>
      <c r="Y5" s="3"/>
      <c r="Z5" s="3"/>
      <c r="AA5" s="3"/>
      <c r="AB5" s="4"/>
      <c r="AC5" s="14"/>
      <c r="AD5" s="4"/>
      <c r="AE5" s="4"/>
      <c r="AF5" s="4"/>
      <c r="AG5" s="4"/>
    </row>
    <row r="6" spans="1:33" x14ac:dyDescent="0.25">
      <c r="A6" s="3"/>
      <c r="B6" s="4" t="s">
        <v>282</v>
      </c>
      <c r="C6" s="5">
        <v>44264</v>
      </c>
      <c r="D6" s="3"/>
      <c r="E6" s="3"/>
      <c r="F6" s="4">
        <v>2750000</v>
      </c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4"/>
      <c r="AE6" s="4"/>
      <c r="AF6" s="4"/>
      <c r="AG6" s="4"/>
    </row>
    <row r="7" spans="1:33" x14ac:dyDescent="0.25">
      <c r="A7" s="3"/>
      <c r="B7" s="4" t="s">
        <v>281</v>
      </c>
      <c r="C7" s="5">
        <v>44261</v>
      </c>
      <c r="D7" s="3"/>
      <c r="E7" s="3"/>
      <c r="F7" s="3"/>
      <c r="G7" s="3"/>
      <c r="H7" s="12">
        <v>905000</v>
      </c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4"/>
      <c r="AD7" s="4"/>
      <c r="AE7" s="4"/>
      <c r="AF7" s="4"/>
      <c r="AG7" s="4"/>
    </row>
    <row r="8" spans="1:33" x14ac:dyDescent="0.25">
      <c r="A8" s="3"/>
      <c r="B8" s="4" t="s">
        <v>280</v>
      </c>
      <c r="C8" s="5">
        <v>44257</v>
      </c>
      <c r="D8" s="3"/>
      <c r="E8" s="3"/>
      <c r="F8" s="3"/>
      <c r="G8" s="3"/>
      <c r="H8" s="3"/>
      <c r="I8" s="3"/>
      <c r="J8" s="3"/>
      <c r="K8" s="3"/>
      <c r="L8" s="4">
        <v>1380000</v>
      </c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4"/>
      <c r="AD8" s="4"/>
      <c r="AE8" s="4"/>
      <c r="AF8" s="4"/>
      <c r="AG8" s="4"/>
    </row>
    <row r="9" spans="1:33" x14ac:dyDescent="0.25">
      <c r="A9" s="4"/>
      <c r="B9" s="4" t="s">
        <v>0</v>
      </c>
      <c r="C9" s="5">
        <v>44249</v>
      </c>
      <c r="D9" s="4">
        <v>770000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14"/>
      <c r="AD9" s="4"/>
      <c r="AE9" s="4"/>
      <c r="AF9" s="4"/>
      <c r="AG9" s="4"/>
    </row>
    <row r="10" spans="1:33" x14ac:dyDescent="0.25">
      <c r="A10" s="4"/>
      <c r="B10" s="4" t="s">
        <v>5</v>
      </c>
      <c r="C10" s="5">
        <v>44246</v>
      </c>
      <c r="D10" s="4"/>
      <c r="E10" s="4">
        <v>770000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14"/>
      <c r="AD10" s="4"/>
      <c r="AE10" s="4"/>
      <c r="AF10" s="4"/>
      <c r="AG10" s="4"/>
    </row>
    <row r="11" spans="1:33" x14ac:dyDescent="0.25">
      <c r="A11" s="4"/>
      <c r="B11" s="4" t="s">
        <v>8</v>
      </c>
      <c r="C11" s="5">
        <v>44245</v>
      </c>
      <c r="D11" s="4"/>
      <c r="E11" s="4"/>
      <c r="F11" s="4">
        <v>2800000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14"/>
      <c r="AD11" s="4"/>
      <c r="AE11" s="4"/>
      <c r="AF11" s="4"/>
      <c r="AG11" s="4"/>
    </row>
    <row r="12" spans="1:33" x14ac:dyDescent="0.25">
      <c r="A12" s="4"/>
      <c r="B12" s="4" t="s">
        <v>10</v>
      </c>
      <c r="C12" s="5">
        <v>44202</v>
      </c>
      <c r="D12" s="4"/>
      <c r="E12" s="4"/>
      <c r="F12" s="4"/>
      <c r="G12" s="4">
        <v>820000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14"/>
      <c r="AD12" s="4"/>
      <c r="AE12" s="4"/>
      <c r="AF12" s="4"/>
      <c r="AG12" s="4"/>
    </row>
    <row r="13" spans="1:33" x14ac:dyDescent="0.25">
      <c r="A13" s="4"/>
      <c r="B13" s="4" t="s">
        <v>13</v>
      </c>
      <c r="C13" s="5">
        <v>44188</v>
      </c>
      <c r="D13" s="4"/>
      <c r="E13" s="4"/>
      <c r="F13" s="4"/>
      <c r="G13" s="4"/>
      <c r="H13" s="4">
        <v>945000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4"/>
      <c r="AD13" s="4"/>
      <c r="AE13" s="4"/>
      <c r="AF13" s="4"/>
      <c r="AG13" s="4"/>
    </row>
    <row r="14" spans="1:33" x14ac:dyDescent="0.25">
      <c r="A14" s="4"/>
      <c r="B14" s="4" t="s">
        <v>16</v>
      </c>
      <c r="C14" s="5">
        <v>44187</v>
      </c>
      <c r="D14" s="4"/>
      <c r="E14" s="4">
        <v>773000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4"/>
      <c r="AD14" s="4"/>
      <c r="AE14" s="4"/>
      <c r="AF14" s="4"/>
      <c r="AG14" s="4"/>
    </row>
    <row r="15" spans="1:33" x14ac:dyDescent="0.25">
      <c r="A15" s="4"/>
      <c r="B15" s="4" t="s">
        <v>17</v>
      </c>
      <c r="C15" s="5">
        <v>44179</v>
      </c>
      <c r="D15" s="4"/>
      <c r="E15" s="4"/>
      <c r="F15" s="4"/>
      <c r="G15" s="4"/>
      <c r="H15" s="4"/>
      <c r="I15" s="4">
        <v>1212000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4"/>
      <c r="AD15" s="4"/>
      <c r="AE15" s="4"/>
      <c r="AF15" s="4"/>
      <c r="AG15" s="4"/>
    </row>
    <row r="16" spans="1:33" x14ac:dyDescent="0.25">
      <c r="A16" s="4"/>
      <c r="B16" s="4" t="s">
        <v>20</v>
      </c>
      <c r="C16" s="5">
        <v>44168</v>
      </c>
      <c r="D16" s="4">
        <v>1155000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4"/>
      <c r="AD16" s="4"/>
      <c r="AE16" s="4"/>
      <c r="AF16" s="4"/>
      <c r="AG16" s="4"/>
    </row>
    <row r="17" spans="1:33" x14ac:dyDescent="0.25">
      <c r="A17" s="4"/>
      <c r="B17" s="4" t="s">
        <v>21</v>
      </c>
      <c r="C17" s="5">
        <v>44140</v>
      </c>
      <c r="D17" s="4"/>
      <c r="E17" s="4"/>
      <c r="F17" s="4">
        <v>1395000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4"/>
      <c r="AD17" s="4"/>
      <c r="AE17" s="4"/>
      <c r="AF17" s="4"/>
      <c r="AG17" s="4"/>
    </row>
    <row r="18" spans="1:33" x14ac:dyDescent="0.25">
      <c r="A18" s="4"/>
      <c r="B18" s="4" t="s">
        <v>22</v>
      </c>
      <c r="C18" s="5">
        <v>44123</v>
      </c>
      <c r="D18" s="4"/>
      <c r="E18" s="4"/>
      <c r="F18" s="4">
        <v>1050000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4"/>
      <c r="AD18" s="4"/>
      <c r="AE18" s="4"/>
      <c r="AF18" s="4"/>
      <c r="AG18" s="4"/>
    </row>
    <row r="19" spans="1:33" x14ac:dyDescent="0.25">
      <c r="A19" s="4"/>
      <c r="B19" s="4" t="s">
        <v>23</v>
      </c>
      <c r="C19" s="5">
        <v>44113</v>
      </c>
      <c r="D19" s="4"/>
      <c r="E19" s="4"/>
      <c r="F19" s="4"/>
      <c r="G19" s="4"/>
      <c r="H19" s="4">
        <v>1210000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14"/>
      <c r="AD19" s="4"/>
      <c r="AE19" s="4"/>
      <c r="AF19" s="4"/>
      <c r="AG19" s="4"/>
    </row>
    <row r="20" spans="1:33" x14ac:dyDescent="0.25">
      <c r="A20" s="4"/>
      <c r="B20" s="4" t="s">
        <v>24</v>
      </c>
      <c r="C20" s="5">
        <v>44095</v>
      </c>
      <c r="D20" s="4"/>
      <c r="E20" s="4"/>
      <c r="F20" s="4">
        <v>760000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14"/>
      <c r="AD20" s="4"/>
      <c r="AE20" s="4"/>
      <c r="AF20" s="4"/>
      <c r="AG20" s="4"/>
    </row>
    <row r="21" spans="1:33" x14ac:dyDescent="0.25">
      <c r="A21" s="4"/>
      <c r="B21" s="4" t="s">
        <v>25</v>
      </c>
      <c r="C21" s="5">
        <v>44092</v>
      </c>
      <c r="D21" s="4"/>
      <c r="E21" s="4"/>
      <c r="F21" s="4">
        <v>820000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4"/>
      <c r="AD21" s="4"/>
      <c r="AE21" s="4"/>
      <c r="AF21" s="4"/>
      <c r="AG21" s="4"/>
    </row>
    <row r="22" spans="1:33" x14ac:dyDescent="0.25">
      <c r="A22" s="4"/>
      <c r="B22" s="4" t="s">
        <v>26</v>
      </c>
      <c r="C22" s="5">
        <v>44082</v>
      </c>
      <c r="D22" s="4"/>
      <c r="E22" s="4"/>
      <c r="F22" s="4"/>
      <c r="G22" s="4"/>
      <c r="H22" s="4"/>
      <c r="I22" s="4"/>
      <c r="J22" s="4">
        <v>1010000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4"/>
      <c r="AD22" s="4"/>
      <c r="AE22" s="4"/>
      <c r="AF22" s="4"/>
      <c r="AG22" s="4"/>
    </row>
    <row r="23" spans="1:33" x14ac:dyDescent="0.25">
      <c r="A23" s="4"/>
      <c r="B23" s="4" t="s">
        <v>27</v>
      </c>
      <c r="C23" s="5">
        <v>44079</v>
      </c>
      <c r="D23" s="4"/>
      <c r="E23" s="4"/>
      <c r="F23" s="4"/>
      <c r="G23" s="4"/>
      <c r="H23" s="4"/>
      <c r="I23" s="4"/>
      <c r="J23" s="4"/>
      <c r="K23" s="4">
        <v>900000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4"/>
      <c r="AD23" s="4"/>
      <c r="AE23" s="4"/>
      <c r="AF23" s="4"/>
      <c r="AG23" s="4"/>
    </row>
    <row r="24" spans="1:33" x14ac:dyDescent="0.25">
      <c r="A24" s="4"/>
      <c r="B24" s="4" t="s">
        <v>30</v>
      </c>
      <c r="C24" s="5">
        <v>44078</v>
      </c>
      <c r="D24" s="4"/>
      <c r="E24" s="4"/>
      <c r="F24" s="4">
        <v>2625000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4"/>
      <c r="AD24" s="4"/>
      <c r="AE24" s="4"/>
      <c r="AF24" s="4"/>
      <c r="AG24" s="4"/>
    </row>
    <row r="25" spans="1:33" x14ac:dyDescent="0.25">
      <c r="A25" s="4"/>
      <c r="B25" s="4" t="s">
        <v>31</v>
      </c>
      <c r="C25" s="5">
        <v>44069</v>
      </c>
      <c r="D25" s="4"/>
      <c r="E25" s="4"/>
      <c r="F25" s="4">
        <v>910000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4"/>
      <c r="AD25" s="4"/>
      <c r="AE25" s="4"/>
      <c r="AF25" s="4"/>
      <c r="AG25" s="4"/>
    </row>
    <row r="26" spans="1:33" x14ac:dyDescent="0.25">
      <c r="A26" s="4"/>
      <c r="B26" s="4" t="s">
        <v>32</v>
      </c>
      <c r="C26" s="5">
        <v>44060</v>
      </c>
      <c r="D26" s="4"/>
      <c r="E26" s="4"/>
      <c r="F26" s="4">
        <v>1555000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4"/>
      <c r="AD26" s="4"/>
      <c r="AE26" s="4"/>
      <c r="AF26" s="4"/>
      <c r="AG26" s="4"/>
    </row>
    <row r="27" spans="1:33" x14ac:dyDescent="0.25">
      <c r="A27" s="4"/>
      <c r="B27" s="4" t="s">
        <v>33</v>
      </c>
      <c r="C27" s="5">
        <v>44056</v>
      </c>
      <c r="D27" s="4"/>
      <c r="E27" s="4"/>
      <c r="F27" s="4"/>
      <c r="G27" s="4"/>
      <c r="H27" s="4"/>
      <c r="I27" s="4"/>
      <c r="J27" s="4"/>
      <c r="K27" s="4"/>
      <c r="L27" s="4">
        <v>1580000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4"/>
      <c r="AD27" s="4"/>
      <c r="AE27" s="4"/>
      <c r="AF27" s="4"/>
      <c r="AG27" s="4"/>
    </row>
    <row r="28" spans="1:33" x14ac:dyDescent="0.25">
      <c r="A28" s="4"/>
      <c r="B28" s="4" t="s">
        <v>37</v>
      </c>
      <c r="C28" s="5">
        <v>44050</v>
      </c>
      <c r="D28" s="4"/>
      <c r="E28" s="4"/>
      <c r="F28" s="4"/>
      <c r="G28" s="4"/>
      <c r="H28" s="4"/>
      <c r="I28" s="4"/>
      <c r="J28" s="4"/>
      <c r="K28" s="4"/>
      <c r="L28" s="4"/>
      <c r="M28" s="4">
        <v>815000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14"/>
      <c r="AD28" s="4"/>
      <c r="AE28" s="4"/>
      <c r="AF28" s="4"/>
      <c r="AG28" s="4"/>
    </row>
    <row r="29" spans="1:33" x14ac:dyDescent="0.25">
      <c r="A29" s="4"/>
      <c r="B29" s="4" t="s">
        <v>38</v>
      </c>
      <c r="C29" s="5">
        <v>44049</v>
      </c>
      <c r="D29" s="4"/>
      <c r="E29" s="4"/>
      <c r="F29" s="4"/>
      <c r="G29" s="4">
        <v>2075000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14"/>
      <c r="AD29" s="4"/>
      <c r="AE29" s="4"/>
      <c r="AF29" s="4"/>
      <c r="AG29" s="4"/>
    </row>
    <row r="30" spans="1:33" x14ac:dyDescent="0.25">
      <c r="A30" s="4"/>
      <c r="B30" s="4" t="s">
        <v>39</v>
      </c>
      <c r="C30" s="5">
        <v>44043</v>
      </c>
      <c r="D30" s="4"/>
      <c r="E30" s="4"/>
      <c r="F30" s="4"/>
      <c r="G30" s="4"/>
      <c r="H30" s="4">
        <v>1250000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4"/>
      <c r="AD30" s="4"/>
      <c r="AE30" s="4"/>
      <c r="AF30" s="4"/>
      <c r="AG30" s="4"/>
    </row>
    <row r="31" spans="1:33" x14ac:dyDescent="0.25">
      <c r="A31" s="4"/>
      <c r="B31" s="4" t="s">
        <v>40</v>
      </c>
      <c r="C31" s="5">
        <v>44036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>
        <v>1600000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14"/>
      <c r="AD31" s="4"/>
      <c r="AE31" s="4"/>
      <c r="AF31" s="4"/>
      <c r="AG31" s="4"/>
    </row>
    <row r="32" spans="1:33" x14ac:dyDescent="0.25">
      <c r="A32" s="4"/>
      <c r="B32" s="4" t="s">
        <v>43</v>
      </c>
      <c r="C32" s="5">
        <v>44036</v>
      </c>
      <c r="D32" s="4"/>
      <c r="E32" s="4">
        <v>722000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4"/>
      <c r="AD32" s="4"/>
      <c r="AE32" s="4"/>
      <c r="AF32" s="4"/>
      <c r="AG32" s="4"/>
    </row>
    <row r="33" spans="1:33" x14ac:dyDescent="0.25">
      <c r="A33" s="4"/>
      <c r="B33" s="4" t="s">
        <v>44</v>
      </c>
      <c r="C33" s="5">
        <v>44034</v>
      </c>
      <c r="D33" s="4">
        <v>995000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14"/>
      <c r="AD33" s="4"/>
      <c r="AE33" s="4"/>
      <c r="AF33" s="4"/>
      <c r="AG33" s="4"/>
    </row>
    <row r="34" spans="1:33" x14ac:dyDescent="0.25">
      <c r="A34" s="4"/>
      <c r="B34" s="4" t="s">
        <v>45</v>
      </c>
      <c r="C34" s="5">
        <v>44028</v>
      </c>
      <c r="D34" s="4"/>
      <c r="E34" s="4"/>
      <c r="F34" s="4">
        <v>2045000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4"/>
      <c r="AD34" s="4"/>
      <c r="AE34" s="4"/>
      <c r="AF34" s="4"/>
      <c r="AG34" s="4"/>
    </row>
    <row r="35" spans="1:33" x14ac:dyDescent="0.25">
      <c r="A35" s="4"/>
      <c r="B35" s="4" t="s">
        <v>46</v>
      </c>
      <c r="C35" s="5">
        <v>44022</v>
      </c>
      <c r="D35" s="4"/>
      <c r="E35" s="4"/>
      <c r="F35" s="4">
        <v>1200000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14"/>
      <c r="AD35" s="4"/>
      <c r="AE35" s="4"/>
      <c r="AF35" s="4"/>
      <c r="AG35" s="4"/>
    </row>
    <row r="36" spans="1:33" x14ac:dyDescent="0.25">
      <c r="A36" s="4"/>
      <c r="B36" s="4" t="s">
        <v>47</v>
      </c>
      <c r="C36" s="5">
        <v>44014</v>
      </c>
      <c r="D36" s="4"/>
      <c r="E36" s="4"/>
      <c r="F36" s="4"/>
      <c r="G36" s="4"/>
      <c r="H36" s="4">
        <v>3600000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4"/>
      <c r="AD36" s="4"/>
      <c r="AE36" s="4"/>
      <c r="AF36" s="4"/>
      <c r="AG36" s="4"/>
    </row>
    <row r="37" spans="1:33" x14ac:dyDescent="0.25">
      <c r="A37" s="3" t="s">
        <v>404</v>
      </c>
      <c r="B37" s="4" t="s">
        <v>324</v>
      </c>
      <c r="C37" s="5">
        <v>44048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>
        <v>1070000</v>
      </c>
      <c r="W37" s="4"/>
      <c r="X37" s="4"/>
      <c r="Y37" s="4"/>
      <c r="Z37" s="4"/>
      <c r="AA37" s="4"/>
      <c r="AB37" s="4"/>
      <c r="AC37" s="14"/>
      <c r="AD37" s="4"/>
      <c r="AE37" s="4"/>
      <c r="AF37" s="4"/>
      <c r="AG37" s="4"/>
    </row>
    <row r="38" spans="1:33" x14ac:dyDescent="0.25">
      <c r="A38" s="4"/>
      <c r="B38" s="4" t="s">
        <v>325</v>
      </c>
      <c r="C38" s="5">
        <v>44089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4">
        <v>3115000</v>
      </c>
      <c r="AD38" s="4"/>
      <c r="AE38" s="4"/>
      <c r="AF38" s="4"/>
      <c r="AG38" s="4"/>
    </row>
    <row r="39" spans="1:33" x14ac:dyDescent="0.25">
      <c r="A39" s="4"/>
      <c r="B39" s="4" t="s">
        <v>326</v>
      </c>
      <c r="C39" s="5">
        <v>44232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2500000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4"/>
      <c r="AD39" s="4"/>
      <c r="AE39" s="4"/>
      <c r="AF39" s="4"/>
      <c r="AG39" s="4"/>
    </row>
    <row r="40" spans="1:33" x14ac:dyDescent="0.25">
      <c r="A40" s="4"/>
      <c r="B40" s="4" t="s">
        <v>327</v>
      </c>
      <c r="C40" s="5">
        <v>44243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4"/>
      <c r="AD40" s="4">
        <v>1700000</v>
      </c>
      <c r="AE40" s="4"/>
      <c r="AF40" s="4"/>
      <c r="AG40" s="4"/>
    </row>
    <row r="41" spans="1:33" x14ac:dyDescent="0.25">
      <c r="A41" s="4"/>
      <c r="B41" s="3" t="s">
        <v>332</v>
      </c>
      <c r="C41" s="4"/>
      <c r="D41" s="3">
        <f>SUM(D4:D40)</f>
        <v>2920000</v>
      </c>
      <c r="E41" s="3">
        <f t="shared" ref="E41:AG41" si="0">SUM(E4:E40)</f>
        <v>2265000</v>
      </c>
      <c r="F41" s="3">
        <f t="shared" si="0"/>
        <v>19066000</v>
      </c>
      <c r="G41" s="3">
        <f t="shared" si="0"/>
        <v>2895000</v>
      </c>
      <c r="H41" s="3">
        <f t="shared" si="0"/>
        <v>10660000</v>
      </c>
      <c r="I41" s="3">
        <f t="shared" si="0"/>
        <v>1212000</v>
      </c>
      <c r="J41" s="3">
        <f t="shared" si="0"/>
        <v>1010000</v>
      </c>
      <c r="K41" s="3">
        <f t="shared" si="0"/>
        <v>900000</v>
      </c>
      <c r="L41" s="3">
        <f t="shared" si="0"/>
        <v>2960000</v>
      </c>
      <c r="M41" s="3">
        <f t="shared" si="0"/>
        <v>815000</v>
      </c>
      <c r="N41" s="3">
        <f t="shared" si="0"/>
        <v>4100000</v>
      </c>
      <c r="O41" s="3">
        <f t="shared" si="0"/>
        <v>0</v>
      </c>
      <c r="P41" s="3">
        <f t="shared" si="0"/>
        <v>0</v>
      </c>
      <c r="Q41" s="3">
        <f t="shared" si="0"/>
        <v>0</v>
      </c>
      <c r="R41" s="3">
        <f t="shared" si="0"/>
        <v>0</v>
      </c>
      <c r="S41" s="3">
        <f t="shared" si="0"/>
        <v>0</v>
      </c>
      <c r="T41" s="3">
        <f t="shared" si="0"/>
        <v>0</v>
      </c>
      <c r="U41" s="3">
        <f t="shared" si="0"/>
        <v>0</v>
      </c>
      <c r="V41" s="3">
        <f t="shared" si="0"/>
        <v>1070000</v>
      </c>
      <c r="W41" s="3">
        <f t="shared" si="0"/>
        <v>0</v>
      </c>
      <c r="X41" s="3">
        <f t="shared" si="0"/>
        <v>0</v>
      </c>
      <c r="Y41" s="3">
        <f t="shared" si="0"/>
        <v>0</v>
      </c>
      <c r="Z41" s="3">
        <f t="shared" si="0"/>
        <v>0</v>
      </c>
      <c r="AA41" s="3">
        <f t="shared" si="0"/>
        <v>0</v>
      </c>
      <c r="AB41" s="3">
        <f t="shared" si="0"/>
        <v>0</v>
      </c>
      <c r="AC41" s="3">
        <f t="shared" si="0"/>
        <v>3115000</v>
      </c>
      <c r="AD41" s="3">
        <f t="shared" si="0"/>
        <v>1700000</v>
      </c>
      <c r="AE41" s="3">
        <f t="shared" si="0"/>
        <v>0</v>
      </c>
      <c r="AF41" s="3">
        <f t="shared" si="0"/>
        <v>0</v>
      </c>
      <c r="AG41" s="3">
        <f t="shared" si="0"/>
        <v>0</v>
      </c>
    </row>
    <row r="43" spans="1:33" x14ac:dyDescent="0.25">
      <c r="B43" s="3" t="s">
        <v>401</v>
      </c>
      <c r="C43" s="3"/>
      <c r="D43" s="3">
        <f>SUM(D41:AG41)</f>
        <v>54688000</v>
      </c>
    </row>
    <row r="44" spans="1:33" x14ac:dyDescent="0.25">
      <c r="B44" s="1"/>
    </row>
    <row r="45" spans="1:33" x14ac:dyDescent="0.25">
      <c r="D45" s="3" t="s">
        <v>4</v>
      </c>
      <c r="E45" s="3" t="s">
        <v>6</v>
      </c>
      <c r="F45" s="3" t="s">
        <v>9</v>
      </c>
      <c r="G45" s="3" t="s">
        <v>11</v>
      </c>
      <c r="H45" s="3" t="s">
        <v>15</v>
      </c>
      <c r="I45" s="3" t="s">
        <v>18</v>
      </c>
      <c r="J45" s="3" t="s">
        <v>15</v>
      </c>
      <c r="K45" s="3" t="s">
        <v>28</v>
      </c>
      <c r="L45" s="3" t="s">
        <v>35</v>
      </c>
      <c r="M45" s="3" t="s">
        <v>36</v>
      </c>
      <c r="N45" s="3" t="s">
        <v>41</v>
      </c>
      <c r="O45" s="3" t="s">
        <v>71</v>
      </c>
      <c r="P45" s="3" t="s">
        <v>74</v>
      </c>
      <c r="Q45" s="3" t="s">
        <v>88</v>
      </c>
      <c r="R45" s="3" t="s">
        <v>89</v>
      </c>
      <c r="S45" s="3" t="s">
        <v>90</v>
      </c>
      <c r="T45" s="3" t="s">
        <v>105</v>
      </c>
      <c r="U45" s="3" t="s">
        <v>103</v>
      </c>
      <c r="V45" s="3" t="s">
        <v>130</v>
      </c>
      <c r="W45" s="3" t="s">
        <v>131</v>
      </c>
      <c r="X45" s="3" t="s">
        <v>132</v>
      </c>
      <c r="Y45" s="3" t="s">
        <v>155</v>
      </c>
      <c r="Z45" s="3" t="s">
        <v>157</v>
      </c>
      <c r="AA45" s="3" t="s">
        <v>212</v>
      </c>
      <c r="AB45" s="3" t="s">
        <v>293</v>
      </c>
      <c r="AC45" s="3" t="s">
        <v>328</v>
      </c>
      <c r="AD45" s="3" t="s">
        <v>330</v>
      </c>
      <c r="AE45" s="3" t="s">
        <v>386</v>
      </c>
      <c r="AF45" s="3" t="s">
        <v>286</v>
      </c>
      <c r="AG45" s="3" t="s">
        <v>303</v>
      </c>
    </row>
    <row r="46" spans="1:33" x14ac:dyDescent="0.25">
      <c r="D46" s="3"/>
      <c r="E46" s="3" t="s">
        <v>7</v>
      </c>
      <c r="F46" s="3"/>
      <c r="G46" s="3" t="s">
        <v>12</v>
      </c>
      <c r="H46" s="3" t="s">
        <v>14</v>
      </c>
      <c r="I46" s="3" t="s">
        <v>19</v>
      </c>
      <c r="J46" s="3" t="s">
        <v>19</v>
      </c>
      <c r="K46" s="3" t="s">
        <v>29</v>
      </c>
      <c r="L46" s="3" t="s">
        <v>34</v>
      </c>
      <c r="M46" s="3" t="s">
        <v>12</v>
      </c>
      <c r="N46" s="3" t="s">
        <v>42</v>
      </c>
      <c r="O46" s="3" t="s">
        <v>72</v>
      </c>
      <c r="P46" s="3" t="s">
        <v>12</v>
      </c>
      <c r="Q46" s="4"/>
      <c r="R46" s="4"/>
      <c r="S46" s="4"/>
      <c r="T46" s="3" t="s">
        <v>91</v>
      </c>
      <c r="U46" s="3" t="s">
        <v>104</v>
      </c>
      <c r="V46" s="4"/>
      <c r="W46" s="3" t="s">
        <v>19</v>
      </c>
      <c r="X46" s="3" t="s">
        <v>114</v>
      </c>
      <c r="Y46" s="3" t="s">
        <v>156</v>
      </c>
      <c r="Z46" s="3" t="s">
        <v>158</v>
      </c>
      <c r="AA46" s="3" t="s">
        <v>213</v>
      </c>
      <c r="AB46" s="4"/>
      <c r="AC46" s="3" t="s">
        <v>12</v>
      </c>
      <c r="AD46" s="3" t="s">
        <v>329</v>
      </c>
      <c r="AE46" s="3" t="s">
        <v>387</v>
      </c>
      <c r="AF46" s="3" t="s">
        <v>19</v>
      </c>
      <c r="AG46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995C-7D5C-4900-A806-113C6CBBBA9E}">
  <dimension ref="A1:AG26"/>
  <sheetViews>
    <sheetView workbookViewId="0">
      <selection activeCell="AI19" sqref="AI19"/>
    </sheetView>
  </sheetViews>
  <sheetFormatPr defaultRowHeight="15" x14ac:dyDescent="0.25"/>
  <cols>
    <col min="1" max="1" width="18" customWidth="1"/>
    <col min="2" max="2" width="22.5703125" customWidth="1"/>
    <col min="3" max="3" width="10.85546875" customWidth="1"/>
    <col min="4" max="4" width="12.42578125" customWidth="1"/>
    <col min="5" max="5" width="13.140625" customWidth="1"/>
    <col min="6" max="6" width="11" customWidth="1"/>
    <col min="7" max="7" width="10.5703125" customWidth="1"/>
    <col min="8" max="8" width="12.7109375" customWidth="1"/>
    <col min="9" max="9" width="13" customWidth="1"/>
    <col min="10" max="10" width="11.7109375" customWidth="1"/>
    <col min="12" max="12" width="11.5703125" customWidth="1"/>
    <col min="13" max="13" width="11.85546875" customWidth="1"/>
    <col min="14" max="14" width="11.140625" customWidth="1"/>
    <col min="16" max="16" width="10.42578125" customWidth="1"/>
    <col min="17" max="17" width="11.140625" customWidth="1"/>
    <col min="18" max="18" width="11.5703125" customWidth="1"/>
    <col min="19" max="19" width="10.85546875" customWidth="1"/>
    <col min="20" max="20" width="11.140625" customWidth="1"/>
    <col min="23" max="23" width="12.140625" customWidth="1"/>
    <col min="24" max="24" width="11.42578125" customWidth="1"/>
    <col min="25" max="25" width="10.28515625" customWidth="1"/>
    <col min="26" max="27" width="11.5703125" customWidth="1"/>
    <col min="29" max="29" width="10.28515625" customWidth="1"/>
    <col min="30" max="30" width="12.85546875" customWidth="1"/>
    <col min="31" max="31" width="15.85546875" customWidth="1"/>
    <col min="32" max="32" width="11.85546875" customWidth="1"/>
    <col min="33" max="33" width="12.2851562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1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330</v>
      </c>
      <c r="AE1" s="3" t="s">
        <v>287</v>
      </c>
      <c r="AF1" s="3" t="s">
        <v>286</v>
      </c>
      <c r="AG1" s="3" t="s">
        <v>303</v>
      </c>
    </row>
    <row r="2" spans="1:33" x14ac:dyDescent="0.25">
      <c r="A2" s="3"/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13" t="s">
        <v>104</v>
      </c>
      <c r="V2" s="4"/>
      <c r="W2" s="19" t="s">
        <v>19</v>
      </c>
      <c r="X2" s="19" t="s">
        <v>114</v>
      </c>
      <c r="Y2" s="19" t="s">
        <v>156</v>
      </c>
      <c r="Z2" s="19" t="s">
        <v>158</v>
      </c>
      <c r="AA2" s="19" t="s">
        <v>213</v>
      </c>
      <c r="AB2" s="4"/>
      <c r="AC2" s="3" t="s">
        <v>12</v>
      </c>
      <c r="AD2" s="3" t="s">
        <v>329</v>
      </c>
      <c r="AE2" s="3" t="s">
        <v>369</v>
      </c>
      <c r="AF2" s="3" t="s">
        <v>19</v>
      </c>
      <c r="AG2" s="4"/>
    </row>
    <row r="3" spans="1:33" x14ac:dyDescent="0.25">
      <c r="A3" s="3" t="s">
        <v>371</v>
      </c>
      <c r="B3" s="4" t="s">
        <v>372</v>
      </c>
      <c r="C3" s="5">
        <v>44055</v>
      </c>
      <c r="D3" s="4"/>
      <c r="E3" s="4"/>
      <c r="F3" s="4"/>
      <c r="G3" s="4"/>
      <c r="H3" s="4"/>
      <c r="I3" s="4"/>
      <c r="J3" s="4"/>
      <c r="K3" s="4"/>
      <c r="L3" s="4"/>
      <c r="M3" s="4"/>
      <c r="N3" s="4">
        <v>1350000</v>
      </c>
      <c r="O3" s="3"/>
      <c r="P3" s="3"/>
      <c r="Q3" s="4"/>
      <c r="R3" s="4"/>
      <c r="S3" s="4"/>
      <c r="T3" s="3"/>
      <c r="U3" s="13"/>
      <c r="V3" s="4"/>
      <c r="W3" s="19"/>
      <c r="X3" s="19"/>
      <c r="Y3" s="19"/>
      <c r="Z3" s="19"/>
      <c r="AA3" s="19"/>
      <c r="AB3" s="4"/>
      <c r="AC3" s="3"/>
      <c r="AD3" s="3"/>
      <c r="AE3" s="3"/>
      <c r="AF3" s="3"/>
      <c r="AG3" s="4"/>
    </row>
    <row r="4" spans="1:33" x14ac:dyDescent="0.25">
      <c r="A4" s="4"/>
      <c r="B4" s="4" t="s">
        <v>373</v>
      </c>
      <c r="C4" s="5">
        <v>44063</v>
      </c>
      <c r="D4" s="4">
        <v>620000</v>
      </c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4"/>
      <c r="R4" s="4"/>
      <c r="S4" s="4"/>
      <c r="T4" s="3"/>
      <c r="U4" s="13"/>
      <c r="V4" s="4"/>
      <c r="W4" s="19"/>
      <c r="X4" s="19"/>
      <c r="Y4" s="19"/>
      <c r="Z4" s="19"/>
      <c r="AA4" s="19"/>
      <c r="AB4" s="4"/>
      <c r="AC4" s="3"/>
      <c r="AD4" s="3"/>
      <c r="AE4" s="3"/>
      <c r="AF4" s="3"/>
      <c r="AG4" s="4"/>
    </row>
    <row r="5" spans="1:33" x14ac:dyDescent="0.25">
      <c r="A5" s="4"/>
      <c r="B5" s="4" t="s">
        <v>374</v>
      </c>
      <c r="C5" s="5">
        <v>44090</v>
      </c>
      <c r="D5" s="4"/>
      <c r="E5" s="4"/>
      <c r="F5" s="4">
        <v>700000</v>
      </c>
      <c r="G5" s="4"/>
      <c r="H5" s="4"/>
      <c r="I5" s="4"/>
      <c r="J5" s="4"/>
      <c r="K5" s="4"/>
      <c r="L5" s="4"/>
      <c r="M5" s="4"/>
      <c r="N5" s="4"/>
      <c r="O5" s="3"/>
      <c r="P5" s="3"/>
      <c r="Q5" s="4"/>
      <c r="R5" s="4"/>
      <c r="S5" s="4"/>
      <c r="T5" s="3"/>
      <c r="U5" s="13"/>
      <c r="V5" s="4"/>
      <c r="W5" s="19"/>
      <c r="X5" s="19"/>
      <c r="Y5" s="19"/>
      <c r="Z5" s="19"/>
      <c r="AA5" s="19"/>
      <c r="AB5" s="4"/>
      <c r="AC5" s="3"/>
      <c r="AD5" s="3"/>
      <c r="AE5" s="3"/>
      <c r="AF5" s="3"/>
      <c r="AG5" s="4"/>
    </row>
    <row r="6" spans="1:33" x14ac:dyDescent="0.25">
      <c r="A6" s="4"/>
      <c r="B6" s="4" t="s">
        <v>375</v>
      </c>
      <c r="C6" s="5">
        <v>44120</v>
      </c>
      <c r="D6" s="4"/>
      <c r="E6" s="4"/>
      <c r="F6" s="4"/>
      <c r="G6" s="4"/>
      <c r="H6" s="4"/>
      <c r="I6" s="4"/>
      <c r="J6" s="4"/>
      <c r="K6" s="4">
        <v>745000</v>
      </c>
      <c r="L6" s="4"/>
      <c r="M6" s="4"/>
      <c r="N6" s="4"/>
      <c r="O6" s="3"/>
      <c r="P6" s="3"/>
      <c r="Q6" s="4"/>
      <c r="R6" s="4"/>
      <c r="S6" s="4"/>
      <c r="T6" s="3"/>
      <c r="U6" s="13"/>
      <c r="V6" s="4"/>
      <c r="W6" s="19"/>
      <c r="X6" s="19"/>
      <c r="Y6" s="19"/>
      <c r="Z6" s="19"/>
      <c r="AA6" s="19"/>
      <c r="AB6" s="4"/>
      <c r="AC6" s="3"/>
      <c r="AD6" s="3"/>
      <c r="AE6" s="3"/>
      <c r="AF6" s="3"/>
      <c r="AG6" s="4"/>
    </row>
    <row r="7" spans="1:33" x14ac:dyDescent="0.25">
      <c r="A7" s="4"/>
      <c r="B7" s="4" t="s">
        <v>376</v>
      </c>
      <c r="C7" s="5">
        <v>44161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/>
      <c r="P7" s="3"/>
      <c r="Q7" s="4"/>
      <c r="R7" s="4"/>
      <c r="S7" s="4"/>
      <c r="T7" s="3"/>
      <c r="U7" s="13"/>
      <c r="V7" s="4">
        <v>890000</v>
      </c>
      <c r="W7" s="19"/>
      <c r="X7" s="19"/>
      <c r="Y7" s="19"/>
      <c r="Z7" s="19"/>
      <c r="AA7" s="19"/>
      <c r="AB7" s="4"/>
      <c r="AC7" s="3"/>
      <c r="AD7" s="3"/>
      <c r="AE7" s="3"/>
      <c r="AF7" s="3"/>
      <c r="AG7" s="4"/>
    </row>
    <row r="8" spans="1:33" x14ac:dyDescent="0.25">
      <c r="A8" s="3" t="s">
        <v>377</v>
      </c>
      <c r="B8" s="4" t="s">
        <v>378</v>
      </c>
      <c r="C8" s="5">
        <v>44135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T8" s="3"/>
      <c r="U8" s="13"/>
      <c r="V8" s="4"/>
      <c r="W8" s="20">
        <v>1850000</v>
      </c>
      <c r="X8" s="19"/>
      <c r="Y8" s="19"/>
      <c r="Z8" s="19"/>
      <c r="AA8" s="19"/>
      <c r="AB8" s="4"/>
      <c r="AC8" s="3"/>
      <c r="AD8" s="3"/>
      <c r="AE8" s="3"/>
      <c r="AF8" s="3"/>
      <c r="AG8" s="4"/>
    </row>
    <row r="9" spans="1:33" x14ac:dyDescent="0.25">
      <c r="A9" s="3" t="s">
        <v>379</v>
      </c>
      <c r="B9" s="4" t="s">
        <v>380</v>
      </c>
      <c r="C9" s="5">
        <v>44176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T9" s="3"/>
      <c r="U9" s="13"/>
      <c r="V9" s="4"/>
      <c r="W9" s="19"/>
      <c r="X9" s="19"/>
      <c r="Y9" s="19"/>
      <c r="Z9" s="19"/>
      <c r="AA9" s="19"/>
      <c r="AB9" s="4"/>
      <c r="AC9" s="3"/>
      <c r="AD9" s="3"/>
      <c r="AE9" s="3"/>
      <c r="AF9" s="3"/>
      <c r="AG9" s="4">
        <v>4150000</v>
      </c>
    </row>
    <row r="10" spans="1:33" x14ac:dyDescent="0.25">
      <c r="A10" s="3" t="s">
        <v>388</v>
      </c>
      <c r="B10" s="4" t="s">
        <v>389</v>
      </c>
      <c r="C10" s="5">
        <v>44036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4"/>
      <c r="R10" s="4"/>
      <c r="S10" s="4"/>
      <c r="T10" s="3"/>
      <c r="U10" s="13"/>
      <c r="V10" s="4"/>
      <c r="W10" s="19"/>
      <c r="X10" s="19"/>
      <c r="Y10" s="19"/>
      <c r="Z10" s="19"/>
      <c r="AA10" s="19"/>
      <c r="AB10" s="4"/>
      <c r="AC10" s="3"/>
      <c r="AD10" s="3"/>
      <c r="AE10" s="3"/>
      <c r="AF10" s="3"/>
      <c r="AG10" s="4"/>
    </row>
    <row r="11" spans="1:33" x14ac:dyDescent="0.25">
      <c r="A11" s="3" t="s">
        <v>390</v>
      </c>
      <c r="B11" s="4" t="s">
        <v>391</v>
      </c>
      <c r="C11" s="5">
        <v>44092</v>
      </c>
      <c r="D11" s="4">
        <v>2700000</v>
      </c>
      <c r="E11" s="3"/>
      <c r="F11" s="3"/>
      <c r="G11" s="3"/>
      <c r="H11" s="3"/>
      <c r="I11" s="3"/>
      <c r="J11" s="3"/>
      <c r="K11" s="3"/>
      <c r="L11" s="3"/>
      <c r="M11" s="3"/>
      <c r="O11" s="3"/>
      <c r="P11" s="3"/>
      <c r="Q11" s="4"/>
      <c r="R11" s="4"/>
      <c r="S11" s="4"/>
      <c r="T11" s="3"/>
      <c r="U11" s="13"/>
      <c r="V11" s="4">
        <v>1215000</v>
      </c>
      <c r="W11" s="19"/>
      <c r="X11" s="19"/>
      <c r="Y11" s="19"/>
      <c r="Z11" s="19"/>
      <c r="AA11" s="19"/>
      <c r="AB11" s="4"/>
      <c r="AC11" s="3"/>
      <c r="AD11" s="3"/>
      <c r="AE11" s="3"/>
      <c r="AF11" s="3"/>
      <c r="AG11" s="4"/>
    </row>
    <row r="12" spans="1:33" x14ac:dyDescent="0.25">
      <c r="A12" s="3"/>
      <c r="B12" s="4" t="s">
        <v>392</v>
      </c>
      <c r="C12" s="5">
        <v>44113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  <c r="R12" s="4"/>
      <c r="S12" s="4"/>
      <c r="T12" s="3"/>
      <c r="U12" s="13"/>
      <c r="V12" s="4"/>
      <c r="W12" s="20">
        <v>3600000</v>
      </c>
      <c r="X12" s="19"/>
      <c r="Y12" s="19"/>
      <c r="Z12" s="19"/>
      <c r="AA12" s="19"/>
      <c r="AB12" s="4"/>
      <c r="AC12" s="3"/>
      <c r="AD12" s="3"/>
      <c r="AE12" s="3"/>
      <c r="AF12" s="3"/>
      <c r="AG12" s="4"/>
    </row>
    <row r="13" spans="1:33" x14ac:dyDescent="0.25">
      <c r="A13" s="3"/>
      <c r="B13" s="4" t="s">
        <v>393</v>
      </c>
      <c r="C13" s="5">
        <v>44169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v>2500000</v>
      </c>
      <c r="P13" s="3"/>
      <c r="Q13" s="4"/>
      <c r="R13" s="4"/>
      <c r="S13" s="4"/>
      <c r="T13" s="3"/>
      <c r="U13" s="13"/>
      <c r="V13" s="4"/>
      <c r="W13" s="19"/>
      <c r="X13" s="19"/>
      <c r="Y13" s="19"/>
      <c r="Z13" s="19"/>
      <c r="AA13" s="19"/>
      <c r="AB13" s="4"/>
      <c r="AC13" s="3"/>
      <c r="AD13" s="3"/>
      <c r="AE13" s="3"/>
      <c r="AF13" s="3"/>
      <c r="AG13" s="4"/>
    </row>
    <row r="14" spans="1:33" x14ac:dyDescent="0.25">
      <c r="A14" s="3" t="s">
        <v>394</v>
      </c>
      <c r="B14" s="4" t="s">
        <v>395</v>
      </c>
      <c r="C14" s="5">
        <v>44050</v>
      </c>
      <c r="D14" s="3"/>
      <c r="E14" s="3"/>
      <c r="F14" s="3"/>
      <c r="G14" s="3"/>
      <c r="H14" s="4">
        <v>2300000</v>
      </c>
      <c r="I14" s="3"/>
      <c r="J14" s="3"/>
      <c r="K14" s="3"/>
      <c r="L14" s="3"/>
      <c r="M14" s="3"/>
      <c r="N14" s="3"/>
      <c r="O14" s="3"/>
      <c r="P14" s="3"/>
      <c r="Q14" s="4"/>
      <c r="R14" s="4"/>
      <c r="S14" s="4"/>
      <c r="T14" s="3"/>
      <c r="U14" s="13"/>
      <c r="V14" s="4"/>
      <c r="W14" s="19"/>
      <c r="X14" s="19"/>
      <c r="Y14" s="19"/>
      <c r="Z14" s="19"/>
      <c r="AA14" s="19"/>
      <c r="AB14" s="4"/>
      <c r="AC14" s="3"/>
      <c r="AD14" s="3"/>
      <c r="AE14" s="3"/>
      <c r="AF14" s="3"/>
      <c r="AG14" s="4"/>
    </row>
    <row r="15" spans="1:33" x14ac:dyDescent="0.25">
      <c r="A15" s="3"/>
      <c r="B15" s="4" t="s">
        <v>396</v>
      </c>
      <c r="C15" s="5">
        <v>44203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4"/>
      <c r="R15" s="4"/>
      <c r="S15" s="4"/>
      <c r="T15" s="3"/>
      <c r="U15" s="13"/>
      <c r="V15" s="4"/>
      <c r="W15" s="20">
        <v>3000000</v>
      </c>
      <c r="X15" s="19"/>
      <c r="Y15" s="19"/>
      <c r="Z15" s="19"/>
      <c r="AA15" s="19"/>
      <c r="AB15" s="4"/>
      <c r="AC15" s="3"/>
      <c r="AD15" s="3"/>
      <c r="AE15" s="3"/>
      <c r="AF15" s="3"/>
      <c r="AG15" s="4"/>
    </row>
    <row r="16" spans="1:33" x14ac:dyDescent="0.25">
      <c r="A16" s="3"/>
      <c r="B16" s="4" t="s">
        <v>397</v>
      </c>
      <c r="C16" s="5">
        <v>44238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4"/>
      <c r="R16" s="4"/>
      <c r="S16" s="4"/>
      <c r="T16" s="3"/>
      <c r="U16" s="13"/>
      <c r="V16" s="4"/>
      <c r="W16" s="20">
        <v>2525000</v>
      </c>
      <c r="X16" s="19"/>
      <c r="Y16" s="19"/>
      <c r="Z16" s="19"/>
      <c r="AA16" s="19"/>
      <c r="AB16" s="4"/>
      <c r="AC16" s="3"/>
      <c r="AD16" s="3"/>
      <c r="AE16" s="3"/>
      <c r="AF16" s="3"/>
      <c r="AG16" s="4"/>
    </row>
    <row r="17" spans="1:33" x14ac:dyDescent="0.25">
      <c r="A17" s="3" t="s">
        <v>398</v>
      </c>
      <c r="B17" s="4" t="s">
        <v>399</v>
      </c>
      <c r="C17" s="5">
        <v>44104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  <c r="R17" s="4"/>
      <c r="S17" s="4"/>
      <c r="T17" s="3"/>
      <c r="U17" s="13"/>
      <c r="V17" s="4"/>
      <c r="W17" s="20">
        <v>2800000</v>
      </c>
      <c r="X17" s="19"/>
      <c r="Y17" s="19"/>
      <c r="Z17" s="19"/>
      <c r="AA17" s="19"/>
      <c r="AB17" s="4"/>
      <c r="AC17" s="3"/>
      <c r="AD17" s="3"/>
      <c r="AE17" s="3"/>
      <c r="AF17" s="3"/>
      <c r="AG17" s="4"/>
    </row>
    <row r="18" spans="1:33" x14ac:dyDescent="0.25">
      <c r="A18" s="3" t="s">
        <v>411</v>
      </c>
      <c r="B18" s="4" t="s">
        <v>412</v>
      </c>
      <c r="C18" s="5">
        <v>43949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4"/>
      <c r="S18" s="4"/>
      <c r="T18" s="3"/>
      <c r="U18" s="14">
        <v>1580000</v>
      </c>
      <c r="V18" s="4"/>
      <c r="W18" s="20"/>
      <c r="X18" s="19"/>
      <c r="Y18" s="19"/>
      <c r="Z18" s="19"/>
      <c r="AA18" s="19"/>
      <c r="AB18" s="4"/>
      <c r="AC18" s="3"/>
      <c r="AD18" s="3"/>
      <c r="AE18" s="3"/>
      <c r="AF18" s="3"/>
      <c r="AG18" s="4"/>
    </row>
    <row r="19" spans="1:33" x14ac:dyDescent="0.25">
      <c r="A19" s="3"/>
      <c r="B19" s="4" t="s">
        <v>413</v>
      </c>
      <c r="C19" s="5">
        <v>44235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4"/>
      <c r="R19" s="4">
        <v>1331000</v>
      </c>
      <c r="S19" s="4"/>
      <c r="T19" s="3"/>
      <c r="U19" s="13"/>
      <c r="V19" s="4"/>
      <c r="W19" s="20"/>
      <c r="X19" s="19"/>
      <c r="Y19" s="19"/>
      <c r="Z19" s="19"/>
      <c r="AA19" s="19"/>
      <c r="AB19" s="4"/>
      <c r="AC19" s="3"/>
      <c r="AD19" s="3"/>
      <c r="AE19" s="3"/>
      <c r="AF19" s="3"/>
      <c r="AG19" s="4"/>
    </row>
    <row r="20" spans="1:3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4"/>
      <c r="R20" s="4"/>
      <c r="S20" s="4"/>
      <c r="T20" s="3"/>
      <c r="U20" s="13"/>
      <c r="V20" s="4"/>
      <c r="W20" s="19"/>
      <c r="X20" s="19"/>
      <c r="Y20" s="19"/>
      <c r="Z20" s="19"/>
      <c r="AA20" s="19"/>
      <c r="AB20" s="4"/>
      <c r="AC20" s="3"/>
      <c r="AD20" s="3"/>
      <c r="AE20" s="3"/>
      <c r="AF20" s="3"/>
      <c r="AG20" s="4"/>
    </row>
    <row r="21" spans="1:33" x14ac:dyDescent="0.25">
      <c r="A21" s="4"/>
      <c r="B21" s="3" t="s">
        <v>332</v>
      </c>
      <c r="C21" s="5"/>
      <c r="D21" s="3">
        <f>SUM(D3:D19)</f>
        <v>3320000</v>
      </c>
      <c r="E21" s="3">
        <f t="shared" ref="E21:AG21" si="0">SUM(E3:E19)</f>
        <v>0</v>
      </c>
      <c r="F21" s="3">
        <f t="shared" si="0"/>
        <v>700000</v>
      </c>
      <c r="G21" s="3">
        <f t="shared" si="0"/>
        <v>0</v>
      </c>
      <c r="H21" s="3">
        <f t="shared" si="0"/>
        <v>2300000</v>
      </c>
      <c r="I21" s="3">
        <f t="shared" si="0"/>
        <v>0</v>
      </c>
      <c r="J21" s="3">
        <f t="shared" si="0"/>
        <v>0</v>
      </c>
      <c r="K21" s="3">
        <f t="shared" si="0"/>
        <v>745000</v>
      </c>
      <c r="L21" s="3">
        <f t="shared" si="0"/>
        <v>0</v>
      </c>
      <c r="M21" s="3">
        <f t="shared" si="0"/>
        <v>0</v>
      </c>
      <c r="N21" s="3">
        <f t="shared" si="0"/>
        <v>1350000</v>
      </c>
      <c r="O21" s="3">
        <f t="shared" si="0"/>
        <v>2500000</v>
      </c>
      <c r="P21" s="3">
        <f t="shared" si="0"/>
        <v>0</v>
      </c>
      <c r="Q21" s="3">
        <f t="shared" si="0"/>
        <v>0</v>
      </c>
      <c r="R21" s="3">
        <f t="shared" si="0"/>
        <v>1331000</v>
      </c>
      <c r="S21" s="3">
        <f t="shared" si="0"/>
        <v>0</v>
      </c>
      <c r="T21" s="3">
        <f t="shared" si="0"/>
        <v>0</v>
      </c>
      <c r="U21" s="3">
        <f t="shared" si="0"/>
        <v>1580000</v>
      </c>
      <c r="V21" s="3">
        <f t="shared" si="0"/>
        <v>2105000</v>
      </c>
      <c r="W21" s="3">
        <f t="shared" si="0"/>
        <v>13775000</v>
      </c>
      <c r="X21" s="3">
        <f t="shared" si="0"/>
        <v>0</v>
      </c>
      <c r="Y21" s="3">
        <f t="shared" si="0"/>
        <v>0</v>
      </c>
      <c r="Z21" s="3">
        <f t="shared" si="0"/>
        <v>0</v>
      </c>
      <c r="AA21" s="3">
        <f t="shared" si="0"/>
        <v>0</v>
      </c>
      <c r="AB21" s="3">
        <f t="shared" si="0"/>
        <v>0</v>
      </c>
      <c r="AC21" s="3">
        <f t="shared" si="0"/>
        <v>0</v>
      </c>
      <c r="AD21" s="3">
        <f t="shared" si="0"/>
        <v>0</v>
      </c>
      <c r="AE21" s="3">
        <f t="shared" si="0"/>
        <v>0</v>
      </c>
      <c r="AF21" s="3">
        <f t="shared" si="0"/>
        <v>0</v>
      </c>
      <c r="AG21" s="3">
        <f t="shared" si="0"/>
        <v>4150000</v>
      </c>
    </row>
    <row r="22" spans="1:33" x14ac:dyDescent="0.25">
      <c r="C22" s="2"/>
    </row>
    <row r="23" spans="1:33" x14ac:dyDescent="0.25">
      <c r="B23" s="3" t="s">
        <v>347</v>
      </c>
      <c r="C23" s="5"/>
      <c r="D23" s="3">
        <f>SUM(D21:AG21)</f>
        <v>33856000</v>
      </c>
      <c r="M23" s="1"/>
      <c r="N23" s="1"/>
      <c r="O23" s="1"/>
      <c r="P23" s="1"/>
      <c r="Q23" s="1"/>
      <c r="R23" s="1"/>
      <c r="S23" s="1"/>
      <c r="T23" s="1"/>
      <c r="U23" s="1"/>
    </row>
    <row r="24" spans="1:33" x14ac:dyDescent="0.25">
      <c r="B24" s="1"/>
      <c r="C24" s="2"/>
      <c r="M24" s="1"/>
      <c r="N24" s="1"/>
      <c r="O24" s="1"/>
      <c r="P24" s="1"/>
      <c r="T24" s="1"/>
      <c r="U24" s="1"/>
    </row>
    <row r="25" spans="1:33" x14ac:dyDescent="0.25">
      <c r="A25" s="1"/>
      <c r="B25" s="1"/>
      <c r="C25" s="1"/>
      <c r="D25" s="3" t="s">
        <v>4</v>
      </c>
      <c r="E25" s="3" t="s">
        <v>6</v>
      </c>
      <c r="F25" s="3" t="s">
        <v>9</v>
      </c>
      <c r="G25" s="3" t="s">
        <v>11</v>
      </c>
      <c r="H25" s="3" t="s">
        <v>15</v>
      </c>
      <c r="I25" s="3" t="s">
        <v>18</v>
      </c>
      <c r="J25" s="3" t="s">
        <v>15</v>
      </c>
      <c r="K25" s="3" t="s">
        <v>28</v>
      </c>
      <c r="L25" s="3" t="s">
        <v>35</v>
      </c>
      <c r="M25" s="3" t="s">
        <v>36</v>
      </c>
      <c r="N25" s="3" t="s">
        <v>41</v>
      </c>
      <c r="O25" s="3" t="s">
        <v>71</v>
      </c>
      <c r="P25" s="3" t="s">
        <v>74</v>
      </c>
      <c r="Q25" s="3" t="s">
        <v>88</v>
      </c>
      <c r="R25" s="3" t="s">
        <v>89</v>
      </c>
      <c r="S25" s="3" t="s">
        <v>90</v>
      </c>
      <c r="T25" s="3" t="s">
        <v>105</v>
      </c>
      <c r="U25" s="3" t="s">
        <v>103</v>
      </c>
      <c r="V25" s="3" t="s">
        <v>130</v>
      </c>
      <c r="W25" s="3" t="s">
        <v>131</v>
      </c>
      <c r="X25" s="3" t="s">
        <v>132</v>
      </c>
      <c r="Y25" s="3" t="s">
        <v>155</v>
      </c>
      <c r="Z25" s="3" t="s">
        <v>157</v>
      </c>
      <c r="AA25" s="3" t="s">
        <v>212</v>
      </c>
      <c r="AB25" s="3" t="s">
        <v>293</v>
      </c>
      <c r="AC25" s="3" t="s">
        <v>328</v>
      </c>
      <c r="AD25" s="3" t="s">
        <v>330</v>
      </c>
      <c r="AE25" s="3" t="s">
        <v>287</v>
      </c>
      <c r="AF25" s="3" t="s">
        <v>286</v>
      </c>
      <c r="AG25" s="3" t="s">
        <v>303</v>
      </c>
    </row>
    <row r="26" spans="1:33" x14ac:dyDescent="0.25">
      <c r="A26" s="1"/>
      <c r="B26" s="1"/>
      <c r="C26" s="1"/>
      <c r="D26" s="3"/>
      <c r="E26" s="3" t="s">
        <v>7</v>
      </c>
      <c r="F26" s="3"/>
      <c r="G26" s="3" t="s">
        <v>12</v>
      </c>
      <c r="H26" s="3" t="s">
        <v>14</v>
      </c>
      <c r="I26" s="3" t="s">
        <v>19</v>
      </c>
      <c r="J26" s="3" t="s">
        <v>19</v>
      </c>
      <c r="K26" s="3" t="s">
        <v>29</v>
      </c>
      <c r="L26" s="3" t="s">
        <v>34</v>
      </c>
      <c r="M26" s="3" t="s">
        <v>12</v>
      </c>
      <c r="N26" s="3" t="s">
        <v>42</v>
      </c>
      <c r="O26" s="3" t="s">
        <v>72</v>
      </c>
      <c r="P26" s="3" t="s">
        <v>12</v>
      </c>
      <c r="Q26" s="4"/>
      <c r="R26" s="4"/>
      <c r="S26" s="4"/>
      <c r="T26" s="3" t="s">
        <v>91</v>
      </c>
      <c r="U26" s="3" t="s">
        <v>104</v>
      </c>
      <c r="V26" s="4"/>
      <c r="W26" s="3" t="s">
        <v>19</v>
      </c>
      <c r="X26" s="3" t="s">
        <v>114</v>
      </c>
      <c r="Y26" s="3" t="s">
        <v>156</v>
      </c>
      <c r="Z26" s="3" t="s">
        <v>158</v>
      </c>
      <c r="AA26" s="3" t="s">
        <v>213</v>
      </c>
      <c r="AB26" s="4"/>
      <c r="AC26" s="3" t="s">
        <v>12</v>
      </c>
      <c r="AD26" s="3" t="s">
        <v>329</v>
      </c>
      <c r="AE26" s="3" t="s">
        <v>369</v>
      </c>
      <c r="AF26" s="3" t="s">
        <v>19</v>
      </c>
      <c r="AG26" s="4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9A31-6E14-4F0E-B594-E58BA043EC5B}">
  <dimension ref="A1:AH31"/>
  <sheetViews>
    <sheetView tabSelected="1" topLeftCell="A17" workbookViewId="0">
      <selection activeCell="C27" sqref="C27"/>
    </sheetView>
  </sheetViews>
  <sheetFormatPr defaultRowHeight="15" x14ac:dyDescent="0.25"/>
  <cols>
    <col min="1" max="1" width="37.28515625" customWidth="1"/>
    <col min="2" max="2" width="13.28515625" customWidth="1"/>
    <col min="3" max="3" width="13.7109375" customWidth="1"/>
    <col min="4" max="4" width="11.28515625" customWidth="1"/>
    <col min="5" max="5" width="10.85546875" customWidth="1"/>
    <col min="6" max="6" width="11.85546875" customWidth="1"/>
    <col min="7" max="7" width="12.140625" customWidth="1"/>
    <col min="8" max="8" width="11.5703125" customWidth="1"/>
    <col min="10" max="10" width="10.7109375" customWidth="1"/>
    <col min="11" max="11" width="12.28515625" customWidth="1"/>
    <col min="12" max="12" width="11.28515625" customWidth="1"/>
    <col min="14" max="14" width="10.42578125" customWidth="1"/>
    <col min="15" max="15" width="10.5703125" customWidth="1"/>
    <col min="16" max="16" width="11.5703125" customWidth="1"/>
    <col min="17" max="17" width="11.28515625" customWidth="1"/>
    <col min="18" max="18" width="12.28515625" customWidth="1"/>
    <col min="21" max="21" width="11.42578125" customWidth="1"/>
    <col min="22" max="22" width="11.85546875" bestFit="1" customWidth="1"/>
    <col min="23" max="23" width="10.28515625" customWidth="1"/>
    <col min="24" max="24" width="12" customWidth="1"/>
    <col min="25" max="27" width="12.7109375" customWidth="1"/>
    <col min="28" max="28" width="13.140625" customWidth="1"/>
    <col min="29" max="29" width="15" customWidth="1"/>
    <col min="30" max="30" width="12" customWidth="1"/>
    <col min="31" max="31" width="13.42578125" customWidth="1"/>
    <col min="32" max="32" width="3.42578125" customWidth="1"/>
    <col min="33" max="33" width="13.28515625" customWidth="1"/>
    <col min="34" max="34" width="16.7109375" customWidth="1"/>
  </cols>
  <sheetData>
    <row r="1" spans="1:33" x14ac:dyDescent="0.25">
      <c r="A1" s="1" t="s">
        <v>416</v>
      </c>
      <c r="B1" s="1"/>
      <c r="C1" s="1"/>
      <c r="D1" s="1"/>
      <c r="E1" s="1"/>
      <c r="F1" s="1"/>
    </row>
    <row r="3" spans="1:33" x14ac:dyDescent="0.25">
      <c r="A3" s="8" t="s">
        <v>1</v>
      </c>
      <c r="B3" s="8" t="s">
        <v>4</v>
      </c>
      <c r="C3" s="8" t="s">
        <v>6</v>
      </c>
      <c r="D3" s="8" t="s">
        <v>9</v>
      </c>
      <c r="E3" s="8" t="s">
        <v>11</v>
      </c>
      <c r="F3" s="8" t="s">
        <v>15</v>
      </c>
      <c r="G3" s="8" t="s">
        <v>18</v>
      </c>
      <c r="H3" s="8" t="s">
        <v>15</v>
      </c>
      <c r="I3" s="8" t="s">
        <v>28</v>
      </c>
      <c r="J3" s="8" t="s">
        <v>35</v>
      </c>
      <c r="K3" s="8" t="s">
        <v>36</v>
      </c>
      <c r="L3" s="8" t="s">
        <v>41</v>
      </c>
      <c r="M3" s="8" t="s">
        <v>71</v>
      </c>
      <c r="N3" s="8" t="s">
        <v>74</v>
      </c>
      <c r="O3" s="8" t="s">
        <v>88</v>
      </c>
      <c r="P3" s="8" t="s">
        <v>89</v>
      </c>
      <c r="Q3" s="8" t="s">
        <v>90</v>
      </c>
      <c r="R3" s="8" t="s">
        <v>105</v>
      </c>
      <c r="S3" s="8" t="s">
        <v>103</v>
      </c>
      <c r="T3" s="8" t="s">
        <v>130</v>
      </c>
      <c r="U3" s="8" t="s">
        <v>131</v>
      </c>
      <c r="V3" s="8" t="s">
        <v>132</v>
      </c>
      <c r="W3" s="8" t="s">
        <v>155</v>
      </c>
      <c r="X3" s="8" t="s">
        <v>157</v>
      </c>
      <c r="Y3" s="8" t="s">
        <v>212</v>
      </c>
      <c r="Z3" s="8" t="s">
        <v>293</v>
      </c>
      <c r="AA3" s="8" t="s">
        <v>328</v>
      </c>
      <c r="AB3" s="8" t="s">
        <v>330</v>
      </c>
      <c r="AC3" s="8" t="s">
        <v>287</v>
      </c>
      <c r="AD3" s="8" t="s">
        <v>286</v>
      </c>
      <c r="AE3" s="8" t="s">
        <v>303</v>
      </c>
      <c r="AF3" s="9"/>
      <c r="AG3" s="15" t="s">
        <v>278</v>
      </c>
    </row>
    <row r="4" spans="1:33" x14ac:dyDescent="0.25">
      <c r="A4" s="8"/>
      <c r="B4" s="8"/>
      <c r="C4" s="8" t="s">
        <v>7</v>
      </c>
      <c r="D4" s="8"/>
      <c r="E4" s="8" t="s">
        <v>12</v>
      </c>
      <c r="F4" s="8" t="s">
        <v>14</v>
      </c>
      <c r="G4" s="8" t="s">
        <v>19</v>
      </c>
      <c r="H4" s="8" t="s">
        <v>19</v>
      </c>
      <c r="I4" s="8" t="s">
        <v>29</v>
      </c>
      <c r="J4" s="8" t="s">
        <v>34</v>
      </c>
      <c r="K4" s="8" t="s">
        <v>12</v>
      </c>
      <c r="L4" s="8" t="s">
        <v>42</v>
      </c>
      <c r="M4" s="8" t="s">
        <v>72</v>
      </c>
      <c r="N4" s="8" t="s">
        <v>12</v>
      </c>
      <c r="O4" s="9"/>
      <c r="P4" s="9"/>
      <c r="Q4" s="9"/>
      <c r="R4" s="8" t="s">
        <v>91</v>
      </c>
      <c r="S4" s="8" t="s">
        <v>104</v>
      </c>
      <c r="T4" s="9"/>
      <c r="U4" s="8" t="s">
        <v>19</v>
      </c>
      <c r="V4" s="8" t="s">
        <v>114</v>
      </c>
      <c r="W4" s="8" t="s">
        <v>156</v>
      </c>
      <c r="X4" s="8" t="s">
        <v>158</v>
      </c>
      <c r="Y4" s="8" t="s">
        <v>213</v>
      </c>
      <c r="Z4" s="8"/>
      <c r="AA4" s="8" t="s">
        <v>12</v>
      </c>
      <c r="AB4" s="8" t="s">
        <v>329</v>
      </c>
      <c r="AC4" s="8" t="s">
        <v>369</v>
      </c>
      <c r="AD4" s="8" t="s">
        <v>287</v>
      </c>
      <c r="AE4" s="9"/>
      <c r="AF4" s="9"/>
      <c r="AG4" s="9"/>
    </row>
    <row r="5" spans="1:33" x14ac:dyDescent="0.25">
      <c r="A5" s="4" t="s">
        <v>331</v>
      </c>
      <c r="B5" s="4">
        <v>2920000</v>
      </c>
      <c r="C5" s="4">
        <v>2265000</v>
      </c>
      <c r="D5" s="4">
        <v>19066000</v>
      </c>
      <c r="E5" s="4">
        <v>2895000</v>
      </c>
      <c r="F5" s="4">
        <v>10660000</v>
      </c>
      <c r="G5" s="4">
        <v>1212000</v>
      </c>
      <c r="H5" s="4">
        <v>1010000</v>
      </c>
      <c r="I5" s="4">
        <v>900000</v>
      </c>
      <c r="J5" s="4">
        <v>2960000</v>
      </c>
      <c r="K5" s="4">
        <v>815000</v>
      </c>
      <c r="L5" s="4">
        <v>4100000</v>
      </c>
      <c r="M5" s="7">
        <v>0</v>
      </c>
      <c r="N5" s="7">
        <v>0</v>
      </c>
      <c r="O5" s="4">
        <v>0</v>
      </c>
      <c r="P5" s="7">
        <v>0</v>
      </c>
      <c r="Q5" s="7">
        <v>0</v>
      </c>
      <c r="R5" s="4">
        <v>0</v>
      </c>
      <c r="S5" s="4">
        <v>0</v>
      </c>
      <c r="T5" s="4">
        <v>1070000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3115000</v>
      </c>
      <c r="AB5" s="4">
        <v>1700000</v>
      </c>
      <c r="AC5" s="4"/>
      <c r="AD5" s="4">
        <v>0</v>
      </c>
      <c r="AE5" s="4">
        <v>0</v>
      </c>
      <c r="AF5" s="4"/>
      <c r="AG5" s="3">
        <f t="shared" ref="AG5:AG14" si="0">SUM(B5:AE5)</f>
        <v>54688000</v>
      </c>
    </row>
    <row r="6" spans="1:33" x14ac:dyDescent="0.25">
      <c r="A6" s="4" t="s">
        <v>348</v>
      </c>
      <c r="B6" s="4">
        <v>23200000</v>
      </c>
      <c r="C6" s="4">
        <v>0</v>
      </c>
      <c r="D6" s="4">
        <v>8499500</v>
      </c>
      <c r="E6" s="4">
        <v>31565000</v>
      </c>
      <c r="F6" s="4">
        <v>17225000</v>
      </c>
      <c r="G6" s="4">
        <v>9150000</v>
      </c>
      <c r="H6" s="4">
        <v>0</v>
      </c>
      <c r="I6" s="4">
        <v>0</v>
      </c>
      <c r="J6" s="4">
        <v>14630000</v>
      </c>
      <c r="K6" s="4">
        <v>0</v>
      </c>
      <c r="L6" s="4">
        <v>0</v>
      </c>
      <c r="M6" s="4">
        <v>5650000</v>
      </c>
      <c r="N6" s="4">
        <v>2951000</v>
      </c>
      <c r="O6" s="4">
        <v>0</v>
      </c>
      <c r="P6" s="4">
        <v>2330000</v>
      </c>
      <c r="Q6" s="4">
        <v>1080000</v>
      </c>
      <c r="R6" s="4">
        <v>8590000</v>
      </c>
      <c r="S6" s="4">
        <v>1790000</v>
      </c>
      <c r="T6" s="4">
        <v>1900000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/>
      <c r="AD6" s="4">
        <v>0</v>
      </c>
      <c r="AE6" s="4">
        <v>0</v>
      </c>
      <c r="AF6" s="4"/>
      <c r="AG6" s="3">
        <f t="shared" si="0"/>
        <v>128560500</v>
      </c>
    </row>
    <row r="7" spans="1:33" x14ac:dyDescent="0.25">
      <c r="A7" s="4" t="s">
        <v>323</v>
      </c>
      <c r="B7" s="4">
        <v>640000</v>
      </c>
      <c r="C7" s="4">
        <v>0</v>
      </c>
      <c r="D7" s="4">
        <v>3635000</v>
      </c>
      <c r="E7" s="4">
        <v>3500000</v>
      </c>
      <c r="F7" s="4">
        <v>12400000</v>
      </c>
      <c r="G7" s="4">
        <v>0</v>
      </c>
      <c r="H7" s="4">
        <v>0</v>
      </c>
      <c r="I7" s="4">
        <v>0</v>
      </c>
      <c r="J7" s="4">
        <v>2575000</v>
      </c>
      <c r="K7" s="4">
        <v>0</v>
      </c>
      <c r="L7" s="4">
        <v>0</v>
      </c>
      <c r="M7" s="4">
        <v>0</v>
      </c>
      <c r="N7" s="4">
        <v>5546000</v>
      </c>
      <c r="O7" s="4">
        <v>0</v>
      </c>
      <c r="P7" s="4">
        <v>0</v>
      </c>
      <c r="Q7" s="4">
        <v>0</v>
      </c>
      <c r="R7" s="4">
        <v>1030000</v>
      </c>
      <c r="S7" s="4">
        <v>0</v>
      </c>
      <c r="T7" s="4">
        <v>14164500</v>
      </c>
      <c r="U7" s="4">
        <v>5081000</v>
      </c>
      <c r="V7" s="4">
        <v>615000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/>
      <c r="AD7" s="4">
        <v>1625000</v>
      </c>
      <c r="AE7" s="4">
        <v>0</v>
      </c>
      <c r="AF7" s="4"/>
      <c r="AG7" s="3">
        <f t="shared" si="0"/>
        <v>50811500</v>
      </c>
    </row>
    <row r="8" spans="1:33" x14ac:dyDescent="0.25">
      <c r="A8" s="4" t="s">
        <v>277</v>
      </c>
      <c r="B8" s="4">
        <v>800000</v>
      </c>
      <c r="C8" s="4">
        <v>0</v>
      </c>
      <c r="D8" s="4">
        <v>0</v>
      </c>
      <c r="E8" s="4">
        <v>0</v>
      </c>
      <c r="F8" s="4">
        <v>0</v>
      </c>
      <c r="G8" s="4">
        <v>1695000</v>
      </c>
      <c r="H8" s="4">
        <v>0</v>
      </c>
      <c r="I8" s="4">
        <v>0</v>
      </c>
      <c r="J8" s="4">
        <v>0</v>
      </c>
      <c r="K8" s="4">
        <v>0</v>
      </c>
      <c r="L8" s="4">
        <v>1710000</v>
      </c>
      <c r="M8" s="4">
        <v>0</v>
      </c>
      <c r="N8" s="4">
        <v>0</v>
      </c>
      <c r="O8" s="4">
        <v>2090000</v>
      </c>
      <c r="P8" s="4">
        <v>0</v>
      </c>
      <c r="Q8" s="4">
        <v>0</v>
      </c>
      <c r="R8" s="4"/>
      <c r="S8" s="4">
        <v>1075000</v>
      </c>
      <c r="T8" s="4"/>
      <c r="U8" s="4">
        <v>1030000</v>
      </c>
      <c r="V8" s="4"/>
      <c r="W8" s="4">
        <v>4899500</v>
      </c>
      <c r="X8" s="4">
        <v>1400000</v>
      </c>
      <c r="Y8" s="4">
        <v>0</v>
      </c>
      <c r="Z8" s="4">
        <v>0</v>
      </c>
      <c r="AA8" s="4">
        <v>0</v>
      </c>
      <c r="AB8" s="4">
        <v>0</v>
      </c>
      <c r="AC8" s="4"/>
      <c r="AD8" s="4">
        <v>0</v>
      </c>
      <c r="AE8" s="4">
        <v>0</v>
      </c>
      <c r="AF8" s="4"/>
      <c r="AG8" s="3">
        <f t="shared" si="0"/>
        <v>14699500</v>
      </c>
    </row>
    <row r="9" spans="1:33" x14ac:dyDescent="0.25">
      <c r="A9" s="4" t="s">
        <v>340</v>
      </c>
      <c r="B9" s="4">
        <v>7540000</v>
      </c>
      <c r="C9" s="4">
        <v>0</v>
      </c>
      <c r="D9" s="4">
        <v>6271000</v>
      </c>
      <c r="E9" s="4">
        <v>0</v>
      </c>
      <c r="F9" s="4">
        <v>3400000</v>
      </c>
      <c r="G9" s="4">
        <v>18685000</v>
      </c>
      <c r="H9" s="4">
        <v>0</v>
      </c>
      <c r="I9" s="4">
        <v>0</v>
      </c>
      <c r="J9" s="4">
        <v>9150500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3641000</v>
      </c>
      <c r="T9" s="4">
        <v>0</v>
      </c>
      <c r="U9" s="4">
        <v>0</v>
      </c>
      <c r="V9" s="4">
        <v>0</v>
      </c>
      <c r="W9" s="4">
        <v>4145000</v>
      </c>
      <c r="X9" s="4">
        <v>2686000</v>
      </c>
      <c r="Y9" s="4">
        <v>0</v>
      </c>
      <c r="Z9" s="4">
        <v>2500000</v>
      </c>
      <c r="AA9" s="4">
        <v>0</v>
      </c>
      <c r="AB9" s="4">
        <v>0</v>
      </c>
      <c r="AC9" s="4"/>
      <c r="AD9" s="4">
        <v>0</v>
      </c>
      <c r="AE9" s="4">
        <v>0</v>
      </c>
      <c r="AF9" s="4"/>
      <c r="AG9" s="3">
        <f t="shared" si="0"/>
        <v>58018500</v>
      </c>
    </row>
    <row r="10" spans="1:33" x14ac:dyDescent="0.25">
      <c r="A10" s="4" t="s">
        <v>343</v>
      </c>
      <c r="B10" s="4">
        <v>1500000</v>
      </c>
      <c r="C10" s="4">
        <v>0</v>
      </c>
      <c r="D10" s="4">
        <v>4720000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2135000</v>
      </c>
      <c r="U10" s="4">
        <v>3350000</v>
      </c>
      <c r="V10" s="4">
        <v>0</v>
      </c>
      <c r="W10" s="4">
        <v>0</v>
      </c>
      <c r="X10" s="4">
        <v>0</v>
      </c>
      <c r="Y10" s="4">
        <v>0</v>
      </c>
      <c r="Z10" s="4">
        <v>1640000</v>
      </c>
      <c r="AA10" s="4">
        <v>0</v>
      </c>
      <c r="AB10" s="4">
        <v>0</v>
      </c>
      <c r="AC10" s="4"/>
      <c r="AD10" s="4">
        <v>0</v>
      </c>
      <c r="AE10" s="4">
        <v>0</v>
      </c>
      <c r="AF10" s="4"/>
      <c r="AG10" s="3">
        <f t="shared" si="0"/>
        <v>13345000</v>
      </c>
    </row>
    <row r="11" spans="1:33" x14ac:dyDescent="0.25">
      <c r="A11" s="4" t="s">
        <v>206</v>
      </c>
      <c r="B11" s="4">
        <v>0</v>
      </c>
      <c r="C11" s="4">
        <v>0</v>
      </c>
      <c r="D11" s="4">
        <v>4575000</v>
      </c>
      <c r="E11" s="4">
        <v>0</v>
      </c>
      <c r="F11" s="4">
        <v>8450000</v>
      </c>
      <c r="G11" s="4">
        <v>0</v>
      </c>
      <c r="H11" s="4">
        <v>0</v>
      </c>
      <c r="I11" s="4">
        <v>0</v>
      </c>
      <c r="J11" s="4">
        <v>3370550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/>
      <c r="AD11" s="4">
        <v>0</v>
      </c>
      <c r="AE11" s="4">
        <v>2350000</v>
      </c>
      <c r="AF11" s="4"/>
      <c r="AG11" s="3">
        <f t="shared" si="0"/>
        <v>18745550</v>
      </c>
    </row>
    <row r="12" spans="1:33" x14ac:dyDescent="0.25">
      <c r="A12" s="4" t="s">
        <v>385</v>
      </c>
      <c r="B12" s="4">
        <v>0</v>
      </c>
      <c r="C12" s="4">
        <v>0</v>
      </c>
      <c r="D12" s="4">
        <v>890000</v>
      </c>
      <c r="E12" s="4">
        <v>0</v>
      </c>
      <c r="F12" s="4">
        <v>2140000</v>
      </c>
      <c r="G12" s="4">
        <v>22200000</v>
      </c>
      <c r="H12" s="4">
        <v>2035000</v>
      </c>
      <c r="I12" s="4">
        <v>0</v>
      </c>
      <c r="J12" s="4">
        <v>1640000</v>
      </c>
      <c r="K12" s="4">
        <v>0</v>
      </c>
      <c r="L12" s="4">
        <v>0</v>
      </c>
      <c r="M12" s="4">
        <v>0</v>
      </c>
      <c r="N12" s="4">
        <v>0</v>
      </c>
      <c r="O12" s="4">
        <v>755000</v>
      </c>
      <c r="P12" s="4">
        <v>8192500</v>
      </c>
      <c r="Q12" s="4">
        <v>0</v>
      </c>
      <c r="R12" s="4">
        <v>0</v>
      </c>
      <c r="S12" s="4">
        <v>21815005</v>
      </c>
      <c r="T12" s="4">
        <v>730000</v>
      </c>
      <c r="U12" s="4">
        <v>0</v>
      </c>
      <c r="V12" s="4">
        <v>0</v>
      </c>
      <c r="W12" s="4">
        <v>12188000</v>
      </c>
      <c r="X12" s="4">
        <v>7052000</v>
      </c>
      <c r="Y12" s="4" t="s">
        <v>291</v>
      </c>
      <c r="Z12" s="4">
        <v>0</v>
      </c>
      <c r="AA12" s="4">
        <v>0</v>
      </c>
      <c r="AB12" s="4">
        <v>0</v>
      </c>
      <c r="AC12" s="4"/>
      <c r="AD12" s="4">
        <v>0</v>
      </c>
      <c r="AE12" s="4">
        <v>0</v>
      </c>
      <c r="AF12" s="4"/>
      <c r="AG12" s="3">
        <f t="shared" si="0"/>
        <v>79637505</v>
      </c>
    </row>
    <row r="13" spans="1:33" x14ac:dyDescent="0.25">
      <c r="A13" s="20" t="s">
        <v>370</v>
      </c>
      <c r="B13" s="20">
        <v>4660000</v>
      </c>
      <c r="C13" s="20">
        <v>0</v>
      </c>
      <c r="D13" s="20">
        <v>1350000</v>
      </c>
      <c r="E13" s="20">
        <v>3500000</v>
      </c>
      <c r="F13" s="20">
        <v>0</v>
      </c>
      <c r="G13" s="20">
        <v>795000</v>
      </c>
      <c r="H13" s="20">
        <v>0</v>
      </c>
      <c r="I13" s="20">
        <v>0</v>
      </c>
      <c r="J13" s="20">
        <v>4750000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850000</v>
      </c>
      <c r="T13" s="20">
        <v>1210000</v>
      </c>
      <c r="U13" s="20">
        <v>0</v>
      </c>
      <c r="V13" s="20">
        <v>0</v>
      </c>
      <c r="W13" s="20">
        <v>2670000</v>
      </c>
      <c r="X13" s="20">
        <v>0</v>
      </c>
      <c r="Y13" s="20">
        <v>0</v>
      </c>
      <c r="Z13" s="20">
        <v>0</v>
      </c>
      <c r="AA13" s="20">
        <v>0</v>
      </c>
      <c r="AB13" s="20">
        <v>5140000</v>
      </c>
      <c r="AC13" s="20">
        <v>1175000</v>
      </c>
      <c r="AD13" s="4">
        <v>0</v>
      </c>
      <c r="AE13" s="4">
        <v>0</v>
      </c>
      <c r="AF13" s="4"/>
      <c r="AG13" s="19">
        <f t="shared" si="0"/>
        <v>26100000</v>
      </c>
    </row>
    <row r="14" spans="1:33" x14ac:dyDescent="0.25">
      <c r="A14" s="20" t="s">
        <v>400</v>
      </c>
      <c r="B14" s="20">
        <v>3320000</v>
      </c>
      <c r="C14" s="20">
        <v>0</v>
      </c>
      <c r="D14" s="20">
        <v>2050000</v>
      </c>
      <c r="E14" s="20">
        <v>0</v>
      </c>
      <c r="F14" s="20">
        <v>2300000</v>
      </c>
      <c r="G14" s="20">
        <v>0</v>
      </c>
      <c r="H14" s="20">
        <v>0</v>
      </c>
      <c r="I14" s="20">
        <v>745000</v>
      </c>
      <c r="J14" s="20">
        <v>0</v>
      </c>
      <c r="K14" s="20">
        <v>0</v>
      </c>
      <c r="L14" s="20">
        <v>1350000</v>
      </c>
      <c r="M14" s="20">
        <v>2500000</v>
      </c>
      <c r="N14" s="20">
        <v>0</v>
      </c>
      <c r="O14" s="20">
        <v>0</v>
      </c>
      <c r="P14" s="20">
        <v>1331000</v>
      </c>
      <c r="Q14" s="20">
        <v>0</v>
      </c>
      <c r="R14" s="20">
        <v>0</v>
      </c>
      <c r="S14" s="20">
        <v>1580000</v>
      </c>
      <c r="T14" s="20">
        <v>2105000</v>
      </c>
      <c r="U14" s="20">
        <v>13775000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4">
        <v>0</v>
      </c>
      <c r="AE14" s="4">
        <v>4150000</v>
      </c>
      <c r="AF14" s="4"/>
      <c r="AG14" s="19">
        <f t="shared" si="0"/>
        <v>35206000</v>
      </c>
    </row>
    <row r="15" spans="1:33" x14ac:dyDescent="0.25">
      <c r="A15" s="16" t="s">
        <v>278</v>
      </c>
      <c r="B15" s="16">
        <f t="shared" ref="B15:Y15" si="1">SUM(B5:B14)</f>
        <v>44580000</v>
      </c>
      <c r="C15" s="16">
        <f t="shared" si="1"/>
        <v>2265000</v>
      </c>
      <c r="D15" s="16">
        <f t="shared" si="1"/>
        <v>51056500</v>
      </c>
      <c r="E15" s="16">
        <f t="shared" si="1"/>
        <v>41460000</v>
      </c>
      <c r="F15" s="16">
        <f t="shared" si="1"/>
        <v>56575000</v>
      </c>
      <c r="G15" s="16">
        <f t="shared" si="1"/>
        <v>53737000</v>
      </c>
      <c r="H15" s="16">
        <f t="shared" si="1"/>
        <v>3045000</v>
      </c>
      <c r="I15" s="16">
        <f t="shared" si="1"/>
        <v>1645000</v>
      </c>
      <c r="J15" s="16">
        <f t="shared" si="1"/>
        <v>39076050</v>
      </c>
      <c r="K15" s="16">
        <f t="shared" si="1"/>
        <v>815000</v>
      </c>
      <c r="L15" s="16">
        <f t="shared" si="1"/>
        <v>7160000</v>
      </c>
      <c r="M15" s="16">
        <f t="shared" si="1"/>
        <v>8150000</v>
      </c>
      <c r="N15" s="16">
        <f t="shared" si="1"/>
        <v>8497000</v>
      </c>
      <c r="O15" s="16">
        <f t="shared" si="1"/>
        <v>2845000</v>
      </c>
      <c r="P15" s="16">
        <f t="shared" si="1"/>
        <v>11853500</v>
      </c>
      <c r="Q15" s="16">
        <f t="shared" si="1"/>
        <v>1080000</v>
      </c>
      <c r="R15" s="16">
        <f t="shared" si="1"/>
        <v>9620000</v>
      </c>
      <c r="S15" s="16">
        <f t="shared" si="1"/>
        <v>30751005</v>
      </c>
      <c r="T15" s="16">
        <f t="shared" si="1"/>
        <v>23314500</v>
      </c>
      <c r="U15" s="16">
        <f t="shared" si="1"/>
        <v>23236000</v>
      </c>
      <c r="V15" s="16">
        <f t="shared" si="1"/>
        <v>615000</v>
      </c>
      <c r="W15" s="16">
        <f t="shared" si="1"/>
        <v>23902500</v>
      </c>
      <c r="X15" s="16">
        <f t="shared" si="1"/>
        <v>11138000</v>
      </c>
      <c r="Y15" s="16">
        <f t="shared" si="1"/>
        <v>0</v>
      </c>
      <c r="Z15" s="16">
        <f>SUM(Z5:Z14)</f>
        <v>4140000</v>
      </c>
      <c r="AA15" s="16">
        <f>SUM(AA5:AA14)</f>
        <v>3115000</v>
      </c>
      <c r="AB15" s="16">
        <f>SUM(AB5:AB14)</f>
        <v>6840000</v>
      </c>
      <c r="AC15" s="16">
        <f t="shared" ref="AC15" si="2">SUM(AC5:AC13)</f>
        <v>1175000</v>
      </c>
      <c r="AD15" s="16">
        <f>SUM(AD5:AD14)</f>
        <v>1625000</v>
      </c>
      <c r="AE15" s="16">
        <f>SUM(AE5:AE14)</f>
        <v>6500000</v>
      </c>
      <c r="AF15" s="9"/>
      <c r="AG15" s="16">
        <f>SUM(AG5:AG14)</f>
        <v>479812055</v>
      </c>
    </row>
    <row r="16" spans="1:33" x14ac:dyDescent="0.25">
      <c r="A16" s="10" t="s">
        <v>285</v>
      </c>
      <c r="B16" s="10">
        <f>B15*2.5%</f>
        <v>1114500</v>
      </c>
      <c r="C16" s="10">
        <f t="shared" ref="C16:AE16" si="3">C15*2.5%</f>
        <v>56625</v>
      </c>
      <c r="D16" s="10">
        <f t="shared" si="3"/>
        <v>1276412.5</v>
      </c>
      <c r="E16" s="10">
        <f t="shared" si="3"/>
        <v>1036500</v>
      </c>
      <c r="F16" s="10">
        <f t="shared" si="3"/>
        <v>1414375</v>
      </c>
      <c r="G16" s="10">
        <f t="shared" si="3"/>
        <v>1343425</v>
      </c>
      <c r="H16" s="10">
        <f t="shared" si="3"/>
        <v>76125</v>
      </c>
      <c r="I16" s="10">
        <f t="shared" si="3"/>
        <v>41125</v>
      </c>
      <c r="J16" s="10">
        <f t="shared" si="3"/>
        <v>976901.25</v>
      </c>
      <c r="K16" s="10">
        <f t="shared" si="3"/>
        <v>20375</v>
      </c>
      <c r="L16" s="10">
        <f t="shared" si="3"/>
        <v>179000</v>
      </c>
      <c r="M16" s="10">
        <f t="shared" si="3"/>
        <v>203750</v>
      </c>
      <c r="N16" s="10">
        <f t="shared" si="3"/>
        <v>212425</v>
      </c>
      <c r="O16" s="10">
        <f t="shared" si="3"/>
        <v>71125</v>
      </c>
      <c r="P16" s="10">
        <f t="shared" si="3"/>
        <v>296337.5</v>
      </c>
      <c r="Q16" s="10">
        <f t="shared" si="3"/>
        <v>27000</v>
      </c>
      <c r="R16" s="10">
        <f t="shared" si="3"/>
        <v>240500</v>
      </c>
      <c r="S16" s="10">
        <f t="shared" si="3"/>
        <v>768775.125</v>
      </c>
      <c r="T16" s="10">
        <f t="shared" si="3"/>
        <v>582862.5</v>
      </c>
      <c r="U16" s="10">
        <f t="shared" si="3"/>
        <v>580900</v>
      </c>
      <c r="V16" s="10">
        <f t="shared" si="3"/>
        <v>15375</v>
      </c>
      <c r="W16" s="10">
        <f t="shared" si="3"/>
        <v>597562.5</v>
      </c>
      <c r="X16" s="10">
        <f t="shared" si="3"/>
        <v>278450</v>
      </c>
      <c r="Y16" s="10">
        <f t="shared" si="3"/>
        <v>0</v>
      </c>
      <c r="Z16" s="10">
        <f t="shared" si="3"/>
        <v>103500</v>
      </c>
      <c r="AA16" s="10">
        <f t="shared" si="3"/>
        <v>77875</v>
      </c>
      <c r="AB16" s="10">
        <f t="shared" si="3"/>
        <v>171000</v>
      </c>
      <c r="AC16" s="10">
        <f t="shared" si="3"/>
        <v>29375</v>
      </c>
      <c r="AD16" s="10">
        <f t="shared" si="3"/>
        <v>40625</v>
      </c>
      <c r="AE16" s="10">
        <f t="shared" si="3"/>
        <v>162500</v>
      </c>
      <c r="AF16" s="17"/>
      <c r="AG16" s="22">
        <f>AG15*2.5%</f>
        <v>11995301.375</v>
      </c>
    </row>
    <row r="17" spans="1:34" x14ac:dyDescent="0.25">
      <c r="A17" s="9" t="s">
        <v>279</v>
      </c>
      <c r="B17" s="9">
        <f>B16*5%</f>
        <v>55725</v>
      </c>
      <c r="C17" s="9">
        <f t="shared" ref="C17:AE17" si="4">C16*5%</f>
        <v>2831.25</v>
      </c>
      <c r="D17" s="9">
        <f t="shared" si="4"/>
        <v>63820.625</v>
      </c>
      <c r="E17" s="9">
        <f t="shared" si="4"/>
        <v>51825</v>
      </c>
      <c r="F17" s="9">
        <f t="shared" si="4"/>
        <v>70718.75</v>
      </c>
      <c r="G17" s="9">
        <f t="shared" si="4"/>
        <v>67171.25</v>
      </c>
      <c r="H17" s="9">
        <f t="shared" si="4"/>
        <v>3806.25</v>
      </c>
      <c r="I17" s="9">
        <f t="shared" si="4"/>
        <v>2056.25</v>
      </c>
      <c r="J17" s="9">
        <f t="shared" si="4"/>
        <v>48845.0625</v>
      </c>
      <c r="K17" s="9">
        <f t="shared" si="4"/>
        <v>1018.75</v>
      </c>
      <c r="L17" s="9">
        <f t="shared" si="4"/>
        <v>8950</v>
      </c>
      <c r="M17" s="9">
        <f t="shared" si="4"/>
        <v>10187.5</v>
      </c>
      <c r="N17" s="9">
        <f t="shared" si="4"/>
        <v>10621.25</v>
      </c>
      <c r="O17" s="9">
        <f t="shared" si="4"/>
        <v>3556.25</v>
      </c>
      <c r="P17" s="9">
        <f t="shared" si="4"/>
        <v>14816.875</v>
      </c>
      <c r="Q17" s="9">
        <f t="shared" si="4"/>
        <v>1350</v>
      </c>
      <c r="R17" s="9">
        <f t="shared" si="4"/>
        <v>12025</v>
      </c>
      <c r="S17" s="9">
        <f t="shared" si="4"/>
        <v>38438.756249999999</v>
      </c>
      <c r="T17" s="9">
        <f t="shared" si="4"/>
        <v>29143.125</v>
      </c>
      <c r="U17" s="9">
        <f t="shared" si="4"/>
        <v>29045</v>
      </c>
      <c r="V17" s="9">
        <f t="shared" si="4"/>
        <v>768.75</v>
      </c>
      <c r="W17" s="9">
        <f t="shared" si="4"/>
        <v>29878.125</v>
      </c>
      <c r="X17" s="9">
        <f t="shared" si="4"/>
        <v>13922.5</v>
      </c>
      <c r="Y17" s="9">
        <f t="shared" si="4"/>
        <v>0</v>
      </c>
      <c r="Z17" s="9">
        <f t="shared" si="4"/>
        <v>5175</v>
      </c>
      <c r="AA17" s="9">
        <f t="shared" si="4"/>
        <v>3893.75</v>
      </c>
      <c r="AB17" s="9">
        <f t="shared" si="4"/>
        <v>8550</v>
      </c>
      <c r="AC17" s="9">
        <f t="shared" si="4"/>
        <v>1468.75</v>
      </c>
      <c r="AD17" s="9">
        <f t="shared" si="4"/>
        <v>2031.25</v>
      </c>
      <c r="AE17" s="9">
        <f t="shared" si="4"/>
        <v>8125</v>
      </c>
      <c r="AF17" s="18"/>
      <c r="AG17" s="21">
        <f>AG16*5%</f>
        <v>599765.06874999998</v>
      </c>
    </row>
    <row r="18" spans="1:34" x14ac:dyDescent="0.25">
      <c r="A18" s="23" t="s">
        <v>310</v>
      </c>
      <c r="B18" s="23">
        <f>B16*3%</f>
        <v>33435</v>
      </c>
      <c r="C18" s="23">
        <f t="shared" ref="C18:AE18" si="5">C16*3%</f>
        <v>1698.75</v>
      </c>
      <c r="D18" s="23">
        <f t="shared" si="5"/>
        <v>38292.375</v>
      </c>
      <c r="E18" s="23">
        <f t="shared" si="5"/>
        <v>31095</v>
      </c>
      <c r="F18" s="23">
        <f t="shared" si="5"/>
        <v>42431.25</v>
      </c>
      <c r="G18" s="23">
        <f t="shared" si="5"/>
        <v>40302.75</v>
      </c>
      <c r="H18" s="23">
        <f t="shared" si="5"/>
        <v>2283.75</v>
      </c>
      <c r="I18" s="23">
        <f t="shared" si="5"/>
        <v>1233.75</v>
      </c>
      <c r="J18" s="23">
        <f t="shared" si="5"/>
        <v>29307.037499999999</v>
      </c>
      <c r="K18" s="23">
        <f t="shared" si="5"/>
        <v>611.25</v>
      </c>
      <c r="L18" s="23">
        <f t="shared" si="5"/>
        <v>5370</v>
      </c>
      <c r="M18" s="23">
        <f t="shared" si="5"/>
        <v>6112.5</v>
      </c>
      <c r="N18" s="23">
        <f t="shared" si="5"/>
        <v>6372.75</v>
      </c>
      <c r="O18" s="23">
        <f t="shared" si="5"/>
        <v>2133.75</v>
      </c>
      <c r="P18" s="23">
        <f t="shared" si="5"/>
        <v>8890.125</v>
      </c>
      <c r="Q18" s="23">
        <f t="shared" si="5"/>
        <v>810</v>
      </c>
      <c r="R18" s="23">
        <f t="shared" si="5"/>
        <v>7215</v>
      </c>
      <c r="S18" s="23">
        <f t="shared" si="5"/>
        <v>23063.25375</v>
      </c>
      <c r="T18" s="23">
        <f t="shared" si="5"/>
        <v>17485.875</v>
      </c>
      <c r="U18" s="23">
        <f t="shared" si="5"/>
        <v>17427</v>
      </c>
      <c r="V18" s="23">
        <f t="shared" si="5"/>
        <v>461.25</v>
      </c>
      <c r="W18" s="23">
        <f t="shared" si="5"/>
        <v>17926.875</v>
      </c>
      <c r="X18" s="23">
        <f t="shared" si="5"/>
        <v>8353.5</v>
      </c>
      <c r="Y18" s="23">
        <f t="shared" si="5"/>
        <v>0</v>
      </c>
      <c r="Z18" s="23">
        <f t="shared" si="5"/>
        <v>3105</v>
      </c>
      <c r="AA18" s="23">
        <f t="shared" si="5"/>
        <v>2336.25</v>
      </c>
      <c r="AB18" s="23">
        <f t="shared" si="5"/>
        <v>5130</v>
      </c>
      <c r="AC18" s="23">
        <f t="shared" si="5"/>
        <v>881.25</v>
      </c>
      <c r="AD18" s="23">
        <f t="shared" si="5"/>
        <v>1218.75</v>
      </c>
      <c r="AE18" s="23">
        <f t="shared" si="5"/>
        <v>4875</v>
      </c>
      <c r="AF18" s="23"/>
      <c r="AG18" s="24">
        <f>AG16*3%</f>
        <v>359859.04125000001</v>
      </c>
      <c r="AH18" s="25"/>
    </row>
    <row r="20" spans="1:34" x14ac:dyDescent="0.25">
      <c r="A20" s="3" t="s">
        <v>418</v>
      </c>
      <c r="B20" s="26" t="s">
        <v>419</v>
      </c>
      <c r="AE20" s="1" t="s">
        <v>414</v>
      </c>
      <c r="AF20" s="1"/>
      <c r="AG20" s="1">
        <f>AG15/314</f>
        <v>1528063.8694267515</v>
      </c>
      <c r="AH20" s="1" t="s">
        <v>415</v>
      </c>
    </row>
    <row r="21" spans="1:34" x14ac:dyDescent="0.25">
      <c r="A21" s="4" t="s">
        <v>331</v>
      </c>
      <c r="B21" s="4">
        <v>37</v>
      </c>
      <c r="AG21" s="1"/>
    </row>
    <row r="22" spans="1:34" x14ac:dyDescent="0.25">
      <c r="A22" s="4" t="s">
        <v>348</v>
      </c>
      <c r="B22" s="4">
        <v>62</v>
      </c>
    </row>
    <row r="23" spans="1:34" x14ac:dyDescent="0.25">
      <c r="A23" s="4" t="s">
        <v>323</v>
      </c>
      <c r="B23" s="4">
        <v>32</v>
      </c>
    </row>
    <row r="24" spans="1:34" x14ac:dyDescent="0.25">
      <c r="A24" s="4" t="s">
        <v>277</v>
      </c>
      <c r="B24" s="4">
        <v>12</v>
      </c>
    </row>
    <row r="25" spans="1:34" x14ac:dyDescent="0.25">
      <c r="A25" s="4" t="s">
        <v>340</v>
      </c>
      <c r="B25" s="4">
        <v>48</v>
      </c>
    </row>
    <row r="26" spans="1:34" x14ac:dyDescent="0.25">
      <c r="A26" s="4" t="s">
        <v>343</v>
      </c>
      <c r="B26" s="4">
        <v>8</v>
      </c>
    </row>
    <row r="27" spans="1:34" x14ac:dyDescent="0.25">
      <c r="A27" s="4" t="s">
        <v>206</v>
      </c>
      <c r="B27" s="4">
        <v>7</v>
      </c>
    </row>
    <row r="28" spans="1:34" x14ac:dyDescent="0.25">
      <c r="A28" s="4" t="s">
        <v>385</v>
      </c>
      <c r="B28" s="4">
        <v>76</v>
      </c>
    </row>
    <row r="29" spans="1:34" x14ac:dyDescent="0.25">
      <c r="A29" s="4" t="s">
        <v>370</v>
      </c>
      <c r="B29" s="4">
        <v>15</v>
      </c>
    </row>
    <row r="30" spans="1:34" x14ac:dyDescent="0.25">
      <c r="A30" s="4" t="s">
        <v>400</v>
      </c>
      <c r="B30" s="4">
        <v>17</v>
      </c>
    </row>
    <row r="31" spans="1:34" x14ac:dyDescent="0.25">
      <c r="A31" s="3" t="s">
        <v>417</v>
      </c>
      <c r="B31" s="3">
        <f>SUM(B21:B30)</f>
        <v>314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E1CB4-0F6C-4B98-96EB-F5D3506E59E5}">
  <dimension ref="A1:AG70"/>
  <sheetViews>
    <sheetView topLeftCell="A50" workbookViewId="0">
      <selection activeCell="B70" sqref="B70"/>
    </sheetView>
  </sheetViews>
  <sheetFormatPr defaultRowHeight="15" x14ac:dyDescent="0.25"/>
  <cols>
    <col min="1" max="1" width="16.85546875" customWidth="1"/>
    <col min="2" max="2" width="28.28515625" customWidth="1"/>
    <col min="3" max="3" width="10.7109375" bestFit="1" customWidth="1"/>
    <col min="4" max="4" width="11" customWidth="1"/>
    <col min="5" max="5" width="12.42578125" customWidth="1"/>
    <col min="6" max="6" width="9.85546875" customWidth="1"/>
    <col min="7" max="7" width="10.5703125" customWidth="1"/>
    <col min="8" max="8" width="11.5703125" customWidth="1"/>
    <col min="9" max="9" width="11.7109375" customWidth="1"/>
    <col min="10" max="10" width="10.85546875" customWidth="1"/>
    <col min="12" max="12" width="11.140625" customWidth="1"/>
    <col min="13" max="13" width="13.28515625" customWidth="1"/>
    <col min="14" max="14" width="11.85546875" customWidth="1"/>
    <col min="16" max="16" width="9.85546875" customWidth="1"/>
    <col min="17" max="17" width="10.28515625" customWidth="1"/>
    <col min="18" max="18" width="11.85546875" bestFit="1" customWidth="1"/>
    <col min="19" max="19" width="10.42578125" customWidth="1"/>
    <col min="20" max="20" width="11.85546875" customWidth="1"/>
    <col min="23" max="23" width="11.140625" customWidth="1"/>
    <col min="24" max="25" width="11.28515625" customWidth="1"/>
    <col min="26" max="26" width="12.140625" customWidth="1"/>
    <col min="27" max="27" width="12.42578125" customWidth="1"/>
    <col min="29" max="29" width="10.140625" customWidth="1"/>
    <col min="30" max="30" width="13.42578125" customWidth="1"/>
    <col min="31" max="32" width="12.140625" customWidth="1"/>
    <col min="33" max="33" width="11.710937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1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330</v>
      </c>
      <c r="AE1" s="3" t="s">
        <v>386</v>
      </c>
      <c r="AF1" s="3" t="s">
        <v>286</v>
      </c>
      <c r="AG1" s="3" t="s">
        <v>303</v>
      </c>
    </row>
    <row r="2" spans="1:33" x14ac:dyDescent="0.25"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13" t="s">
        <v>104</v>
      </c>
      <c r="V2" s="4"/>
      <c r="W2" s="19" t="s">
        <v>19</v>
      </c>
      <c r="X2" s="19" t="s">
        <v>114</v>
      </c>
      <c r="Y2" s="19" t="s">
        <v>156</v>
      </c>
      <c r="Z2" s="19" t="s">
        <v>158</v>
      </c>
      <c r="AA2" s="19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 t="s">
        <v>15</v>
      </c>
      <c r="B3" s="4" t="s">
        <v>305</v>
      </c>
      <c r="C3" s="5">
        <v>44287</v>
      </c>
      <c r="D3" s="4">
        <v>2350000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13"/>
      <c r="V3" s="4"/>
      <c r="W3" s="19"/>
      <c r="X3" s="19"/>
      <c r="Y3" s="19"/>
      <c r="Z3" s="19"/>
      <c r="AA3" s="19"/>
      <c r="AB3" s="4"/>
      <c r="AC3" s="4"/>
      <c r="AD3" s="4"/>
      <c r="AE3" s="4"/>
      <c r="AF3" s="4"/>
      <c r="AG3" s="4"/>
    </row>
    <row r="4" spans="1:33" x14ac:dyDescent="0.25">
      <c r="A4" s="3"/>
      <c r="B4" s="4" t="s">
        <v>300</v>
      </c>
      <c r="C4" s="5">
        <v>44274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4">
        <v>1660000</v>
      </c>
      <c r="V4" s="4"/>
      <c r="W4" s="20"/>
      <c r="X4" s="20"/>
      <c r="Y4" s="20"/>
      <c r="Z4" s="20"/>
      <c r="AA4" s="19"/>
      <c r="AB4" s="4"/>
      <c r="AC4" s="4"/>
      <c r="AD4" s="4"/>
      <c r="AE4" s="4"/>
      <c r="AF4" s="4"/>
      <c r="AG4" s="4"/>
    </row>
    <row r="5" spans="1:33" x14ac:dyDescent="0.25">
      <c r="A5" s="3"/>
      <c r="B5" s="4" t="s">
        <v>299</v>
      </c>
      <c r="C5" s="5">
        <v>44273</v>
      </c>
      <c r="D5" s="4"/>
      <c r="E5" s="4"/>
      <c r="F5" s="4"/>
      <c r="G5" s="4"/>
      <c r="H5" s="4"/>
      <c r="I5" s="4"/>
      <c r="J5" s="4"/>
      <c r="K5" s="4"/>
      <c r="L5" s="4">
        <v>1350000</v>
      </c>
      <c r="M5" s="4"/>
      <c r="N5" s="4"/>
      <c r="O5" s="4"/>
      <c r="P5" s="4"/>
      <c r="Q5" s="4"/>
      <c r="R5" s="4"/>
      <c r="S5" s="4"/>
      <c r="T5" s="4"/>
      <c r="U5" s="14"/>
      <c r="V5" s="4"/>
      <c r="W5" s="20"/>
      <c r="X5" s="20"/>
      <c r="Y5" s="20"/>
      <c r="Z5" s="20"/>
      <c r="AA5" s="19"/>
      <c r="AB5" s="4"/>
      <c r="AC5" s="4"/>
      <c r="AD5" s="4"/>
      <c r="AE5" s="4"/>
      <c r="AF5" s="4"/>
      <c r="AG5" s="4"/>
    </row>
    <row r="6" spans="1:33" x14ac:dyDescent="0.25">
      <c r="A6" s="3"/>
      <c r="B6" s="4" t="s">
        <v>284</v>
      </c>
      <c r="C6" s="5">
        <v>44267</v>
      </c>
      <c r="D6" s="4"/>
      <c r="E6" s="4"/>
      <c r="F6" s="4"/>
      <c r="G6" s="4"/>
      <c r="H6" s="4">
        <v>870000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3"/>
      <c r="B7" s="4" t="s">
        <v>283</v>
      </c>
      <c r="C7" s="5">
        <v>44263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3"/>
      <c r="U7" s="13"/>
      <c r="V7" s="4">
        <v>1900000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49</v>
      </c>
      <c r="C8" s="5">
        <v>44260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685000</v>
      </c>
      <c r="P8" s="4"/>
      <c r="Q8" s="4"/>
      <c r="R8" s="4"/>
      <c r="S8" s="4"/>
      <c r="T8" s="4"/>
      <c r="U8" s="1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50</v>
      </c>
      <c r="C9" s="5">
        <v>44253</v>
      </c>
      <c r="D9" s="4"/>
      <c r="E9" s="4"/>
      <c r="F9" s="4"/>
      <c r="G9" s="4"/>
      <c r="H9" s="4"/>
      <c r="I9" s="4"/>
      <c r="J9" s="4"/>
      <c r="K9" s="4"/>
      <c r="L9" s="4">
        <v>3200000</v>
      </c>
      <c r="M9" s="4"/>
      <c r="N9" s="4"/>
      <c r="O9" s="4"/>
      <c r="P9" s="4"/>
      <c r="Q9" s="4"/>
      <c r="R9" s="4"/>
      <c r="S9" s="4"/>
      <c r="T9" s="4"/>
      <c r="U9" s="1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51</v>
      </c>
      <c r="C10" s="5">
        <v>44246</v>
      </c>
      <c r="D10" s="4">
        <v>1500000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/>
      <c r="B11" s="4" t="s">
        <v>52</v>
      </c>
      <c r="C11" s="5">
        <v>44244</v>
      </c>
      <c r="D11" s="4"/>
      <c r="E11" s="4"/>
      <c r="F11" s="4"/>
      <c r="G11" s="4"/>
      <c r="H11" s="4">
        <v>1180000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4"/>
      <c r="B12" s="4" t="s">
        <v>53</v>
      </c>
      <c r="C12" s="5">
        <v>44238</v>
      </c>
      <c r="D12" s="4">
        <v>625000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4"/>
      <c r="B13" s="4" t="s">
        <v>54</v>
      </c>
      <c r="C13" s="5">
        <v>44237</v>
      </c>
      <c r="D13" s="4"/>
      <c r="E13" s="4"/>
      <c r="F13" s="4"/>
      <c r="G13" s="4">
        <v>4800000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4"/>
      <c r="B14" s="4" t="s">
        <v>55</v>
      </c>
      <c r="C14" s="5">
        <v>44229</v>
      </c>
      <c r="D14" s="4"/>
      <c r="E14" s="4"/>
      <c r="F14" s="4">
        <v>3027000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4"/>
      <c r="B15" s="4" t="s">
        <v>56</v>
      </c>
      <c r="C15" s="5">
        <v>44225</v>
      </c>
      <c r="D15" s="4"/>
      <c r="E15" s="4"/>
      <c r="F15" s="4"/>
      <c r="G15" s="4">
        <v>2800000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4"/>
      <c r="B16" s="4" t="s">
        <v>57</v>
      </c>
      <c r="C16" s="5">
        <v>44225</v>
      </c>
      <c r="D16" s="4"/>
      <c r="E16" s="4"/>
      <c r="F16" s="4"/>
      <c r="G16" s="4"/>
      <c r="H16" s="4">
        <v>1850000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4"/>
      <c r="B17" s="4" t="s">
        <v>58</v>
      </c>
      <c r="C17" s="5">
        <v>44209</v>
      </c>
      <c r="D17" s="4"/>
      <c r="E17" s="4"/>
      <c r="F17" s="4">
        <v>3800000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4"/>
      <c r="B18" s="4" t="s">
        <v>59</v>
      </c>
      <c r="C18" s="5">
        <v>44201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550000</v>
      </c>
      <c r="P18" s="4"/>
      <c r="Q18" s="4"/>
      <c r="R18" s="4"/>
      <c r="S18" s="4"/>
      <c r="T18" s="4"/>
      <c r="U18" s="1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4"/>
      <c r="B19" s="4" t="s">
        <v>60</v>
      </c>
      <c r="C19" s="5">
        <v>44200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960000</v>
      </c>
      <c r="P19" s="4"/>
      <c r="Q19" s="4"/>
      <c r="R19" s="4"/>
      <c r="S19" s="4"/>
      <c r="T19" s="4"/>
      <c r="U19" s="1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/>
      <c r="B20" s="4" t="s">
        <v>61</v>
      </c>
      <c r="C20" s="5">
        <v>44186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2900000</v>
      </c>
      <c r="P20" s="4"/>
      <c r="Q20" s="4"/>
      <c r="R20" s="4"/>
      <c r="S20" s="4"/>
      <c r="T20" s="4"/>
      <c r="U20" s="1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/>
      <c r="B21" s="4" t="s">
        <v>62</v>
      </c>
      <c r="C21" s="5">
        <v>44182</v>
      </c>
      <c r="D21" s="4"/>
      <c r="E21" s="4"/>
      <c r="F21" s="4"/>
      <c r="G21" s="4"/>
      <c r="H21" s="4">
        <v>1850000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4"/>
      <c r="B22" s="4" t="s">
        <v>63</v>
      </c>
      <c r="C22" s="5">
        <v>44182</v>
      </c>
      <c r="D22" s="4">
        <v>1670000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4"/>
      <c r="B23" s="4" t="s">
        <v>64</v>
      </c>
      <c r="C23" s="5">
        <v>44168</v>
      </c>
      <c r="D23" s="4"/>
      <c r="E23" s="4"/>
      <c r="F23" s="4"/>
      <c r="G23" s="4"/>
      <c r="H23" s="4"/>
      <c r="I23" s="4"/>
      <c r="J23" s="4"/>
      <c r="K23" s="4"/>
      <c r="L23" s="4">
        <v>2145000</v>
      </c>
      <c r="M23" s="4"/>
      <c r="N23" s="4"/>
      <c r="O23" s="4"/>
      <c r="P23" s="4"/>
      <c r="Q23" s="4"/>
      <c r="R23" s="4"/>
      <c r="S23" s="4"/>
      <c r="T23" s="4"/>
      <c r="U23" s="1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4"/>
      <c r="B24" s="4" t="s">
        <v>65</v>
      </c>
      <c r="C24" s="5">
        <v>44167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555000</v>
      </c>
      <c r="P24" s="4"/>
      <c r="Q24" s="4"/>
      <c r="R24" s="4"/>
      <c r="S24" s="4"/>
      <c r="T24" s="4"/>
      <c r="U24" s="1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4"/>
      <c r="B25" s="4" t="s">
        <v>66</v>
      </c>
      <c r="C25" s="5">
        <v>44162</v>
      </c>
      <c r="D25" s="4"/>
      <c r="E25" s="4"/>
      <c r="F25" s="4"/>
      <c r="G25" s="4"/>
      <c r="H25" s="4">
        <v>3750000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s="4"/>
      <c r="B26" s="4" t="s">
        <v>67</v>
      </c>
      <c r="C26" s="5">
        <v>44155</v>
      </c>
      <c r="D26" s="4"/>
      <c r="E26" s="4"/>
      <c r="F26" s="4"/>
      <c r="G26" s="4"/>
      <c r="H26" s="4">
        <v>2100000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5">
      <c r="A27" s="4"/>
      <c r="B27" s="4" t="s">
        <v>68</v>
      </c>
      <c r="C27" s="5">
        <v>44153</v>
      </c>
      <c r="D27" s="4"/>
      <c r="E27" s="4"/>
      <c r="F27" s="4"/>
      <c r="G27" s="4">
        <v>765000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5">
      <c r="A28" s="4"/>
      <c r="B28" s="4" t="s">
        <v>69</v>
      </c>
      <c r="C28" s="5">
        <v>44153</v>
      </c>
      <c r="D28" s="4"/>
      <c r="E28" s="4"/>
      <c r="F28" s="4"/>
      <c r="G28" s="4">
        <v>4300000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/>
      <c r="B29" s="4" t="s">
        <v>70</v>
      </c>
      <c r="C29" s="5">
        <v>44153</v>
      </c>
      <c r="D29" s="4"/>
      <c r="E29" s="4"/>
      <c r="F29" s="4"/>
      <c r="G29" s="4"/>
      <c r="H29" s="4">
        <v>1650000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4"/>
      <c r="B30" s="4" t="s">
        <v>73</v>
      </c>
      <c r="C30" s="5">
        <v>44141</v>
      </c>
      <c r="D30" s="4"/>
      <c r="E30" s="4"/>
      <c r="F30" s="4"/>
      <c r="G30" s="4"/>
      <c r="H30" s="4"/>
      <c r="I30" s="4"/>
      <c r="J30" s="4"/>
      <c r="K30" s="4"/>
      <c r="L30" s="4">
        <v>2300000</v>
      </c>
      <c r="M30" s="4"/>
      <c r="N30" s="4"/>
      <c r="O30" s="4"/>
      <c r="P30" s="4"/>
      <c r="Q30" s="4"/>
      <c r="R30" s="4"/>
      <c r="S30" s="4"/>
      <c r="T30" s="4"/>
      <c r="U30" s="1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5">
      <c r="A31" s="4"/>
      <c r="B31" s="4" t="s">
        <v>75</v>
      </c>
      <c r="C31" s="5">
        <v>44140</v>
      </c>
      <c r="D31" s="4">
        <v>2690000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5">
      <c r="A32" s="4"/>
      <c r="B32" s="4" t="s">
        <v>76</v>
      </c>
      <c r="C32" s="5">
        <v>44138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>
        <v>1151000</v>
      </c>
      <c r="Q32" s="4"/>
      <c r="R32" s="4"/>
      <c r="S32" s="4"/>
      <c r="T32" s="4"/>
      <c r="U32" s="1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5">
      <c r="A33" s="4"/>
      <c r="B33" s="4" t="s">
        <v>77</v>
      </c>
      <c r="C33" s="5">
        <v>44132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5">
      <c r="A34" s="4"/>
      <c r="B34" s="4" t="s">
        <v>78</v>
      </c>
      <c r="C34" s="5">
        <v>44483</v>
      </c>
      <c r="D34" s="4"/>
      <c r="E34" s="4"/>
      <c r="F34" s="4"/>
      <c r="G34" s="4"/>
      <c r="H34" s="4">
        <v>2850000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4"/>
      <c r="B35" s="4" t="s">
        <v>79</v>
      </c>
      <c r="C35" s="5">
        <v>44102</v>
      </c>
      <c r="D35" s="4"/>
      <c r="E35" s="4"/>
      <c r="F35" s="4">
        <v>862500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4"/>
      <c r="B36" s="4" t="s">
        <v>80</v>
      </c>
      <c r="C36" s="5">
        <v>44095</v>
      </c>
      <c r="D36" s="4"/>
      <c r="E36" s="4"/>
      <c r="F36" s="4"/>
      <c r="G36" s="4">
        <v>3700000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A37" s="4"/>
      <c r="B37" s="4" t="s">
        <v>81</v>
      </c>
      <c r="C37" s="5">
        <v>44095</v>
      </c>
      <c r="D37" s="4">
        <v>2900000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A38" s="4"/>
      <c r="B38" s="4" t="s">
        <v>82</v>
      </c>
      <c r="C38" s="5">
        <v>44091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1640000</v>
      </c>
      <c r="S38" s="4"/>
      <c r="T38" s="4"/>
      <c r="U38" s="1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A39" s="4"/>
      <c r="B39" s="4" t="s">
        <v>83</v>
      </c>
      <c r="C39" s="5">
        <v>44082</v>
      </c>
      <c r="D39" s="4">
        <v>2400000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A40" s="4"/>
      <c r="B40" s="4" t="s">
        <v>84</v>
      </c>
      <c r="C40" s="5">
        <v>44077</v>
      </c>
      <c r="D40" s="4">
        <v>2950000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A41" s="4"/>
      <c r="B41" s="4" t="s">
        <v>85</v>
      </c>
      <c r="C41" s="5">
        <v>44077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1080000</v>
      </c>
      <c r="T41" s="4"/>
      <c r="U41" s="1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A42" s="4"/>
      <c r="B42" s="4" t="s">
        <v>86</v>
      </c>
      <c r="C42" s="5">
        <v>44074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>
        <v>1680000</v>
      </c>
      <c r="U42" s="1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A43" s="4"/>
      <c r="B43" s="4" t="s">
        <v>87</v>
      </c>
      <c r="C43" s="5">
        <v>44071</v>
      </c>
      <c r="D43" s="4"/>
      <c r="E43" s="4"/>
      <c r="F43" s="4"/>
      <c r="G43" s="4">
        <v>3000000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A44" s="4"/>
      <c r="B44" s="4" t="s">
        <v>92</v>
      </c>
      <c r="C44" s="5">
        <v>44070</v>
      </c>
      <c r="D44" s="4"/>
      <c r="E44" s="4"/>
      <c r="F44" s="4"/>
      <c r="G44" s="4"/>
      <c r="H44" s="4"/>
      <c r="I44" s="4"/>
      <c r="J44" s="4"/>
      <c r="K44" s="4"/>
      <c r="L44" s="4">
        <v>2350000</v>
      </c>
      <c r="M44" s="4"/>
      <c r="N44" s="4"/>
      <c r="O44" s="4"/>
      <c r="P44" s="4"/>
      <c r="Q44" s="4"/>
      <c r="R44" s="4"/>
      <c r="S44" s="4"/>
      <c r="T44" s="4"/>
      <c r="U44" s="1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A45" s="4"/>
      <c r="B45" s="4" t="s">
        <v>93</v>
      </c>
      <c r="C45" s="5">
        <v>44070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690000</v>
      </c>
      <c r="S45" s="4"/>
      <c r="T45" s="4"/>
      <c r="U45" s="1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A46" s="4"/>
      <c r="B46" s="4" t="s">
        <v>94</v>
      </c>
      <c r="C46" s="5">
        <v>44064</v>
      </c>
      <c r="D46" s="4"/>
      <c r="E46" s="4"/>
      <c r="F46" s="4"/>
      <c r="G46" s="4">
        <v>2700000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1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A47" s="4"/>
      <c r="B47" s="4" t="s">
        <v>95</v>
      </c>
      <c r="C47" s="5">
        <v>44060</v>
      </c>
      <c r="D47" s="4"/>
      <c r="E47" s="4"/>
      <c r="F47" s="4"/>
      <c r="G47" s="4"/>
      <c r="H47" s="4"/>
      <c r="I47" s="4"/>
      <c r="J47" s="4"/>
      <c r="K47" s="4"/>
      <c r="L47" s="4">
        <v>2100000</v>
      </c>
      <c r="M47" s="4"/>
      <c r="N47" s="4"/>
      <c r="O47" s="4"/>
      <c r="P47" s="4"/>
      <c r="Q47" s="4"/>
      <c r="R47" s="4"/>
      <c r="S47" s="4"/>
      <c r="T47" s="4"/>
      <c r="U47" s="1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A48" s="4"/>
      <c r="B48" s="4" t="s">
        <v>96</v>
      </c>
      <c r="C48" s="5">
        <v>44058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>
        <v>2150000</v>
      </c>
      <c r="U48" s="1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5">
      <c r="A49" s="4"/>
      <c r="B49" s="4" t="s">
        <v>97</v>
      </c>
      <c r="C49" s="5">
        <v>44056</v>
      </c>
      <c r="D49" s="4"/>
      <c r="E49" s="4"/>
      <c r="F49" s="4"/>
      <c r="G49" s="4"/>
      <c r="H49" s="4"/>
      <c r="I49" s="4">
        <v>9150000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x14ac:dyDescent="0.25">
      <c r="A50" s="4"/>
      <c r="B50" s="4" t="s">
        <v>98</v>
      </c>
      <c r="C50" s="5">
        <v>44054</v>
      </c>
      <c r="D50" s="4"/>
      <c r="E50" s="4"/>
      <c r="F50" s="4"/>
      <c r="G50" s="4"/>
      <c r="H50" s="4"/>
      <c r="I50" s="4"/>
      <c r="J50" s="4"/>
      <c r="K50" s="4"/>
      <c r="L50" s="4">
        <v>1185000</v>
      </c>
      <c r="M50" s="4"/>
      <c r="N50" s="4"/>
      <c r="O50" s="4"/>
      <c r="P50" s="4"/>
      <c r="Q50" s="4"/>
      <c r="R50" s="4"/>
      <c r="S50" s="4"/>
      <c r="T50" s="4"/>
      <c r="U50" s="1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5">
      <c r="A51" s="4"/>
      <c r="B51" s="4" t="s">
        <v>99</v>
      </c>
      <c r="C51" s="5">
        <v>44050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>
        <v>1800000</v>
      </c>
      <c r="Q51" s="4"/>
      <c r="R51" s="4"/>
      <c r="S51" s="4"/>
      <c r="T51" s="4"/>
      <c r="U51" s="1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x14ac:dyDescent="0.25">
      <c r="A52" s="4"/>
      <c r="B52" s="4" t="s">
        <v>100</v>
      </c>
      <c r="C52" s="5">
        <v>44047</v>
      </c>
      <c r="D52" s="4"/>
      <c r="E52" s="4"/>
      <c r="F52" s="4"/>
      <c r="G52" s="4">
        <v>1250000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x14ac:dyDescent="0.25">
      <c r="A53" s="4"/>
      <c r="B53" s="4" t="s">
        <v>101</v>
      </c>
      <c r="C53" s="5">
        <v>44047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14">
        <v>130000</v>
      </c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x14ac:dyDescent="0.25">
      <c r="A54" s="4"/>
      <c r="B54" s="4" t="s">
        <v>102</v>
      </c>
      <c r="C54" s="6">
        <v>44043</v>
      </c>
      <c r="D54" s="4"/>
      <c r="E54" s="4"/>
      <c r="F54" s="4"/>
      <c r="G54" s="4">
        <v>1530000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1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x14ac:dyDescent="0.25">
      <c r="A55" s="4"/>
      <c r="B55" s="4" t="s">
        <v>106</v>
      </c>
      <c r="C55" s="5">
        <v>44043</v>
      </c>
      <c r="D55" s="4"/>
      <c r="E55" s="4"/>
      <c r="F55" s="4"/>
      <c r="G55" s="4"/>
      <c r="H55" s="4">
        <v>1125000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25">
      <c r="A56" s="4"/>
      <c r="B56" s="4" t="s">
        <v>107</v>
      </c>
      <c r="C56" s="5">
        <v>44042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>
        <v>2150000</v>
      </c>
      <c r="U56" s="1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5">
      <c r="A57" s="4"/>
      <c r="B57" s="4" t="s">
        <v>108</v>
      </c>
      <c r="C57" s="5">
        <v>44039</v>
      </c>
      <c r="D57" s="4"/>
      <c r="E57" s="4"/>
      <c r="F57" s="4"/>
      <c r="G57" s="4">
        <v>1170000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1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25">
      <c r="A58" s="4"/>
      <c r="B58" s="4" t="s">
        <v>109</v>
      </c>
      <c r="C58" s="5">
        <v>44038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>
        <v>2610000</v>
      </c>
      <c r="U58" s="1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25">
      <c r="A59" s="4"/>
      <c r="B59" s="4" t="s">
        <v>110</v>
      </c>
      <c r="C59" s="5">
        <v>44036</v>
      </c>
      <c r="D59" s="4"/>
      <c r="E59" s="4"/>
      <c r="F59" s="4"/>
      <c r="G59" s="4">
        <v>2100000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1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25">
      <c r="A60" s="4"/>
      <c r="B60" s="4" t="s">
        <v>111</v>
      </c>
      <c r="C60" s="5">
        <v>44018</v>
      </c>
      <c r="D60" s="4">
        <v>1665000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1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25">
      <c r="A61" s="4"/>
      <c r="B61" s="4" t="s">
        <v>112</v>
      </c>
      <c r="C61" s="5">
        <v>44018</v>
      </c>
      <c r="D61" s="4"/>
      <c r="E61" s="4"/>
      <c r="F61" s="4">
        <v>810000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1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5">
      <c r="A62" s="4"/>
      <c r="B62" s="4" t="s">
        <v>113</v>
      </c>
      <c r="C62" s="5">
        <v>44015</v>
      </c>
      <c r="D62" s="4">
        <v>850000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1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x14ac:dyDescent="0.25">
      <c r="A63" s="3" t="s">
        <v>344</v>
      </c>
      <c r="B63" s="4" t="s">
        <v>346</v>
      </c>
      <c r="C63" s="5">
        <v>44060</v>
      </c>
      <c r="D63" s="4">
        <v>3600000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25">
      <c r="A64" s="4"/>
      <c r="B64" s="4" t="s">
        <v>345</v>
      </c>
      <c r="C64" s="5">
        <v>44090</v>
      </c>
      <c r="D64" s="4"/>
      <c r="E64" s="4"/>
      <c r="F64" s="4"/>
      <c r="G64" s="4">
        <v>3450000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5">
      <c r="A65" s="4"/>
      <c r="B65" s="3" t="s">
        <v>332</v>
      </c>
      <c r="C65" s="5"/>
      <c r="D65" s="3">
        <f t="shared" ref="D65:AG65" si="0">SUM(D3:D64)</f>
        <v>23200000</v>
      </c>
      <c r="E65" s="3">
        <f t="shared" si="0"/>
        <v>0</v>
      </c>
      <c r="F65" s="3">
        <f t="shared" si="0"/>
        <v>8499500</v>
      </c>
      <c r="G65" s="3">
        <f t="shared" si="0"/>
        <v>31565000</v>
      </c>
      <c r="H65" s="3">
        <f t="shared" si="0"/>
        <v>17225000</v>
      </c>
      <c r="I65" s="3">
        <f t="shared" si="0"/>
        <v>9150000</v>
      </c>
      <c r="J65" s="3">
        <f t="shared" si="0"/>
        <v>0</v>
      </c>
      <c r="K65" s="3">
        <f t="shared" si="0"/>
        <v>0</v>
      </c>
      <c r="L65" s="3">
        <f t="shared" si="0"/>
        <v>14630000</v>
      </c>
      <c r="M65" s="3">
        <f t="shared" si="0"/>
        <v>0</v>
      </c>
      <c r="N65" s="3">
        <f t="shared" si="0"/>
        <v>0</v>
      </c>
      <c r="O65" s="3">
        <f t="shared" si="0"/>
        <v>5650000</v>
      </c>
      <c r="P65" s="3">
        <f t="shared" si="0"/>
        <v>2951000</v>
      </c>
      <c r="Q65" s="3">
        <f t="shared" si="0"/>
        <v>0</v>
      </c>
      <c r="R65" s="3">
        <f t="shared" si="0"/>
        <v>2330000</v>
      </c>
      <c r="S65" s="3">
        <f t="shared" si="0"/>
        <v>1080000</v>
      </c>
      <c r="T65" s="3">
        <f t="shared" si="0"/>
        <v>8590000</v>
      </c>
      <c r="U65" s="3">
        <f t="shared" si="0"/>
        <v>1790000</v>
      </c>
      <c r="V65" s="3">
        <f t="shared" si="0"/>
        <v>1900000</v>
      </c>
      <c r="W65" s="3">
        <f t="shared" si="0"/>
        <v>0</v>
      </c>
      <c r="X65" s="3">
        <f t="shared" si="0"/>
        <v>0</v>
      </c>
      <c r="Y65" s="3">
        <f t="shared" si="0"/>
        <v>0</v>
      </c>
      <c r="Z65" s="3">
        <f t="shared" si="0"/>
        <v>0</v>
      </c>
      <c r="AA65" s="3">
        <f t="shared" si="0"/>
        <v>0</v>
      </c>
      <c r="AB65" s="3">
        <f t="shared" si="0"/>
        <v>0</v>
      </c>
      <c r="AC65" s="3">
        <f t="shared" si="0"/>
        <v>0</v>
      </c>
      <c r="AD65" s="3">
        <f t="shared" si="0"/>
        <v>0</v>
      </c>
      <c r="AE65" s="3">
        <f t="shared" si="0"/>
        <v>0</v>
      </c>
      <c r="AF65" s="3">
        <f t="shared" si="0"/>
        <v>0</v>
      </c>
      <c r="AG65" s="3">
        <f t="shared" si="0"/>
        <v>0</v>
      </c>
    </row>
    <row r="66" spans="1:33" x14ac:dyDescent="0.25">
      <c r="C66" s="2"/>
    </row>
    <row r="67" spans="1:33" x14ac:dyDescent="0.25">
      <c r="B67" s="3" t="s">
        <v>309</v>
      </c>
      <c r="C67" s="5"/>
      <c r="D67" s="3">
        <f>SUM(D65:AG65)</f>
        <v>128560500</v>
      </c>
      <c r="M67" s="1"/>
      <c r="N67" s="1"/>
      <c r="O67" s="1"/>
      <c r="P67" s="1"/>
      <c r="Q67" s="1"/>
      <c r="R67" s="1"/>
      <c r="S67" s="1"/>
      <c r="T67" s="1"/>
      <c r="U67" s="1"/>
    </row>
    <row r="68" spans="1:33" x14ac:dyDescent="0.25">
      <c r="B68" s="1"/>
      <c r="C68" s="2"/>
      <c r="M68" s="1"/>
      <c r="N68" s="1"/>
      <c r="O68" s="1"/>
      <c r="P68" s="1"/>
      <c r="T68" s="1"/>
      <c r="U68" s="1"/>
    </row>
    <row r="69" spans="1:33" x14ac:dyDescent="0.25">
      <c r="A69" s="1"/>
      <c r="B69" s="1"/>
      <c r="C69" s="1"/>
      <c r="D69" s="3" t="s">
        <v>4</v>
      </c>
      <c r="E69" s="3" t="s">
        <v>6</v>
      </c>
      <c r="F69" s="3" t="s">
        <v>9</v>
      </c>
      <c r="G69" s="3" t="s">
        <v>11</v>
      </c>
      <c r="H69" s="3" t="s">
        <v>15</v>
      </c>
      <c r="I69" s="3" t="s">
        <v>18</v>
      </c>
      <c r="J69" s="3" t="s">
        <v>15</v>
      </c>
      <c r="K69" s="3" t="s">
        <v>28</v>
      </c>
      <c r="L69" s="3" t="s">
        <v>35</v>
      </c>
      <c r="M69" s="3" t="s">
        <v>36</v>
      </c>
      <c r="N69" s="3" t="s">
        <v>41</v>
      </c>
      <c r="O69" s="3" t="s">
        <v>71</v>
      </c>
      <c r="P69" s="3" t="s">
        <v>74</v>
      </c>
      <c r="Q69" s="3" t="s">
        <v>88</v>
      </c>
      <c r="R69" s="3" t="s">
        <v>89</v>
      </c>
      <c r="S69" s="3" t="s">
        <v>90</v>
      </c>
      <c r="T69" s="3" t="s">
        <v>105</v>
      </c>
      <c r="U69" s="3" t="s">
        <v>103</v>
      </c>
      <c r="V69" s="3" t="s">
        <v>130</v>
      </c>
      <c r="W69" s="3" t="s">
        <v>131</v>
      </c>
      <c r="X69" s="3" t="s">
        <v>132</v>
      </c>
      <c r="Y69" s="3" t="s">
        <v>155</v>
      </c>
      <c r="Z69" s="3" t="s">
        <v>157</v>
      </c>
      <c r="AA69" s="3" t="s">
        <v>212</v>
      </c>
      <c r="AB69" s="3" t="s">
        <v>293</v>
      </c>
      <c r="AC69" s="3" t="s">
        <v>328</v>
      </c>
      <c r="AD69" s="3" t="s">
        <v>330</v>
      </c>
      <c r="AE69" s="3" t="s">
        <v>386</v>
      </c>
      <c r="AF69" s="3" t="s">
        <v>286</v>
      </c>
      <c r="AG69" s="3" t="s">
        <v>303</v>
      </c>
    </row>
    <row r="70" spans="1:33" x14ac:dyDescent="0.25">
      <c r="A70" s="1"/>
      <c r="B70" s="1"/>
      <c r="C70" s="1"/>
      <c r="D70" s="3"/>
      <c r="E70" s="3" t="s">
        <v>7</v>
      </c>
      <c r="F70" s="3"/>
      <c r="G70" s="3" t="s">
        <v>12</v>
      </c>
      <c r="H70" s="3" t="s">
        <v>14</v>
      </c>
      <c r="I70" s="3" t="s">
        <v>19</v>
      </c>
      <c r="J70" s="3" t="s">
        <v>19</v>
      </c>
      <c r="K70" s="3" t="s">
        <v>29</v>
      </c>
      <c r="L70" s="3" t="s">
        <v>34</v>
      </c>
      <c r="M70" s="3" t="s">
        <v>12</v>
      </c>
      <c r="N70" s="3" t="s">
        <v>42</v>
      </c>
      <c r="O70" s="3" t="s">
        <v>72</v>
      </c>
      <c r="P70" s="3" t="s">
        <v>12</v>
      </c>
      <c r="Q70" s="4"/>
      <c r="R70" s="4"/>
      <c r="S70" s="4"/>
      <c r="T70" s="3" t="s">
        <v>91</v>
      </c>
      <c r="U70" s="3" t="s">
        <v>104</v>
      </c>
      <c r="V70" s="4"/>
      <c r="W70" s="3" t="s">
        <v>19</v>
      </c>
      <c r="X70" s="3" t="s">
        <v>114</v>
      </c>
      <c r="Y70" s="3" t="s">
        <v>156</v>
      </c>
      <c r="Z70" s="3" t="s">
        <v>158</v>
      </c>
      <c r="AA70" s="3" t="s">
        <v>213</v>
      </c>
      <c r="AB70" s="4"/>
      <c r="AC70" s="3" t="s">
        <v>12</v>
      </c>
      <c r="AD70" s="3" t="s">
        <v>329</v>
      </c>
      <c r="AE70" s="3" t="s">
        <v>387</v>
      </c>
      <c r="AF70" s="3" t="s">
        <v>19</v>
      </c>
      <c r="AG70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0C9B-55CF-489A-ADE4-37997B0100BD}">
  <dimension ref="A1:AG40"/>
  <sheetViews>
    <sheetView topLeftCell="A19" workbookViewId="0">
      <selection activeCell="B40" sqref="B40"/>
    </sheetView>
  </sheetViews>
  <sheetFormatPr defaultRowHeight="15" x14ac:dyDescent="0.25"/>
  <cols>
    <col min="1" max="1" width="11.5703125" customWidth="1"/>
    <col min="2" max="2" width="23.42578125" customWidth="1"/>
    <col min="3" max="3" width="10.7109375" bestFit="1" customWidth="1"/>
    <col min="4" max="4" width="10.5703125" customWidth="1"/>
    <col min="5" max="5" width="12.5703125" customWidth="1"/>
    <col min="6" max="6" width="10.85546875" customWidth="1"/>
    <col min="7" max="7" width="10.140625" customWidth="1"/>
    <col min="8" max="8" width="12.140625" customWidth="1"/>
    <col min="9" max="9" width="11.85546875" customWidth="1"/>
    <col min="10" max="10" width="11.42578125" customWidth="1"/>
    <col min="12" max="12" width="10.7109375" customWidth="1"/>
    <col min="13" max="13" width="12.28515625" customWidth="1"/>
    <col min="14" max="14" width="10.5703125" customWidth="1"/>
    <col min="16" max="16" width="10" customWidth="1"/>
    <col min="17" max="17" width="10.7109375" customWidth="1"/>
    <col min="18" max="18" width="11.7109375" customWidth="1"/>
    <col min="19" max="19" width="10.5703125" customWidth="1"/>
    <col min="20" max="20" width="12.28515625" customWidth="1"/>
    <col min="23" max="23" width="11" customWidth="1"/>
    <col min="24" max="24" width="11.7109375" customWidth="1"/>
    <col min="25" max="25" width="12" customWidth="1"/>
    <col min="26" max="26" width="12.28515625" customWidth="1"/>
    <col min="27" max="27" width="12" customWidth="1"/>
    <col min="29" max="29" width="10" customWidth="1"/>
    <col min="30" max="30" width="14" customWidth="1"/>
    <col min="31" max="32" width="12.42578125" customWidth="1"/>
    <col min="33" max="33" width="12.8554687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330</v>
      </c>
      <c r="AE1" s="3" t="s">
        <v>386</v>
      </c>
      <c r="AF1" s="3" t="s">
        <v>286</v>
      </c>
      <c r="AG1" s="3" t="s">
        <v>303</v>
      </c>
    </row>
    <row r="2" spans="1:33" x14ac:dyDescent="0.25"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3" t="s">
        <v>104</v>
      </c>
      <c r="V2" s="4"/>
      <c r="W2" s="3" t="s">
        <v>19</v>
      </c>
      <c r="X2" s="3" t="s">
        <v>114</v>
      </c>
      <c r="Y2" s="3" t="s">
        <v>156</v>
      </c>
      <c r="Z2" s="3" t="s">
        <v>158</v>
      </c>
      <c r="AA2" s="3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 t="s">
        <v>114</v>
      </c>
      <c r="B3" s="4" t="s">
        <v>306</v>
      </c>
      <c r="C3" s="5">
        <v>44286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>
        <v>1450000</v>
      </c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4"/>
      <c r="AC3" s="4"/>
      <c r="AD3" s="4"/>
      <c r="AE3" s="4"/>
      <c r="AF3" s="4"/>
      <c r="AG3" s="4"/>
    </row>
    <row r="4" spans="1:33" x14ac:dyDescent="0.25">
      <c r="A4" s="3"/>
      <c r="B4" s="4" t="s">
        <v>301</v>
      </c>
      <c r="C4" s="5">
        <v>44275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>
        <v>1115000</v>
      </c>
      <c r="W4" s="3"/>
      <c r="X4" s="3"/>
      <c r="Y4" s="3"/>
      <c r="Z4" s="3"/>
      <c r="AA4" s="3"/>
      <c r="AB4" s="4"/>
      <c r="AC4" s="4"/>
      <c r="AD4" s="4"/>
      <c r="AE4" s="4"/>
      <c r="AF4" s="4"/>
      <c r="AG4" s="4"/>
    </row>
    <row r="5" spans="1:33" x14ac:dyDescent="0.25">
      <c r="A5" s="3"/>
      <c r="B5" s="4" t="s">
        <v>288</v>
      </c>
      <c r="C5" s="5">
        <v>44270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3"/>
      <c r="U5" s="3"/>
      <c r="V5" s="4"/>
      <c r="W5" s="3"/>
      <c r="X5" s="3"/>
      <c r="Y5" s="4"/>
      <c r="Z5" s="4"/>
      <c r="AA5" s="4"/>
      <c r="AB5" s="4"/>
      <c r="AC5" s="4"/>
      <c r="AD5" s="4"/>
      <c r="AE5" s="4"/>
      <c r="AF5" s="4">
        <v>1625000</v>
      </c>
      <c r="AG5" s="4"/>
    </row>
    <row r="6" spans="1:33" x14ac:dyDescent="0.25">
      <c r="A6" s="3"/>
      <c r="B6" s="4" t="s">
        <v>289</v>
      </c>
      <c r="C6" s="5">
        <v>44268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3"/>
      <c r="U6" s="3"/>
      <c r="V6" s="4">
        <v>1208000</v>
      </c>
      <c r="W6" s="3"/>
      <c r="X6" s="3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3"/>
      <c r="B7" s="4" t="s">
        <v>290</v>
      </c>
      <c r="C7" s="5">
        <v>44267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3"/>
      <c r="U7" s="3"/>
      <c r="V7" s="4"/>
      <c r="W7" s="4">
        <v>1400000</v>
      </c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115</v>
      </c>
      <c r="C8" s="5">
        <v>44248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1141500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116</v>
      </c>
      <c r="C9" s="5">
        <v>44238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1700000</v>
      </c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117</v>
      </c>
      <c r="C10" s="5">
        <v>44230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1375000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/>
      <c r="B11" s="4" t="s">
        <v>118</v>
      </c>
      <c r="C11" s="5">
        <v>44226</v>
      </c>
      <c r="D11" s="4"/>
      <c r="E11" s="4"/>
      <c r="F11" s="4">
        <v>1110000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4"/>
      <c r="B12" s="4" t="s">
        <v>119</v>
      </c>
      <c r="C12" s="5">
        <v>44202</v>
      </c>
      <c r="D12" s="4"/>
      <c r="E12" s="4"/>
      <c r="F12" s="4"/>
      <c r="G12" s="4"/>
      <c r="H12" s="4">
        <v>1400000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4"/>
      <c r="B13" s="4" t="s">
        <v>120</v>
      </c>
      <c r="C13" s="5">
        <v>44183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>
        <v>1525000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4"/>
      <c r="B14" s="4" t="s">
        <v>121</v>
      </c>
      <c r="C14" s="5">
        <v>44179</v>
      </c>
      <c r="D14" s="4"/>
      <c r="E14" s="4"/>
      <c r="F14" s="4">
        <v>885000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4"/>
      <c r="B15" s="4" t="s">
        <v>122</v>
      </c>
      <c r="C15" s="5">
        <v>44177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731000</v>
      </c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4"/>
      <c r="B16" s="4" t="s">
        <v>123</v>
      </c>
      <c r="C16" s="5">
        <v>44171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1675000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4"/>
      <c r="B17" s="4" t="s">
        <v>124</v>
      </c>
      <c r="C17" s="5">
        <v>44169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1250000</v>
      </c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4"/>
      <c r="B18" s="4" t="s">
        <v>125</v>
      </c>
      <c r="C18" s="5">
        <v>44162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>
        <v>1400000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4"/>
      <c r="B19" s="4" t="s">
        <v>126</v>
      </c>
      <c r="C19" s="5">
        <v>44161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>
        <v>1250000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/>
      <c r="B20" s="4" t="s">
        <v>127</v>
      </c>
      <c r="C20" s="5">
        <v>44159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>
        <v>700000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/>
      <c r="B21" s="4" t="s">
        <v>128</v>
      </c>
      <c r="C21" s="5">
        <v>44154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615000</v>
      </c>
      <c r="Y21" s="4"/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4"/>
      <c r="B22" s="4" t="s">
        <v>129</v>
      </c>
      <c r="C22" s="5">
        <v>44146</v>
      </c>
      <c r="D22" s="4"/>
      <c r="E22" s="4"/>
      <c r="F22" s="4"/>
      <c r="G22" s="4"/>
      <c r="H22" s="4"/>
      <c r="I22" s="4"/>
      <c r="J22" s="4"/>
      <c r="K22" s="4"/>
      <c r="L22" s="4">
        <v>1275000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4"/>
      <c r="B23" s="4" t="s">
        <v>133</v>
      </c>
      <c r="C23" s="5">
        <v>44138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>
        <v>850000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4"/>
      <c r="B24" s="4" t="s">
        <v>134</v>
      </c>
      <c r="C24" s="5">
        <v>44165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1350000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4"/>
      <c r="B25" s="4" t="s">
        <v>135</v>
      </c>
      <c r="C25" s="5">
        <v>44124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>
        <v>1030000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s="4"/>
      <c r="B26" s="4" t="s">
        <v>136</v>
      </c>
      <c r="C26" s="5">
        <v>44123</v>
      </c>
      <c r="E26" s="4"/>
      <c r="F26" s="4"/>
      <c r="G26" s="4"/>
      <c r="H26" s="4"/>
      <c r="I26" s="4"/>
      <c r="J26" s="4"/>
      <c r="K26" s="4"/>
      <c r="L26" s="4">
        <v>1300000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5">
      <c r="A27" s="4"/>
      <c r="B27" s="4" t="s">
        <v>137</v>
      </c>
      <c r="C27" s="5">
        <v>44110</v>
      </c>
      <c r="D27" s="4">
        <v>640000</v>
      </c>
      <c r="E27" s="4"/>
      <c r="F27" s="4"/>
      <c r="G27" s="4"/>
      <c r="H27" s="4"/>
      <c r="I27" s="4"/>
      <c r="J27" s="4"/>
      <c r="K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5">
      <c r="A28" s="4"/>
      <c r="B28" s="4" t="s">
        <v>138</v>
      </c>
      <c r="C28" s="5">
        <v>44098</v>
      </c>
      <c r="D28" s="4"/>
      <c r="E28" s="4"/>
      <c r="F28" s="4"/>
      <c r="G28" s="4"/>
      <c r="H28" s="4">
        <v>11000000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/>
      <c r="B29" s="4" t="s">
        <v>139</v>
      </c>
      <c r="C29" s="5">
        <v>44097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1221000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4"/>
      <c r="B30" s="4" t="s">
        <v>140</v>
      </c>
      <c r="C30" s="5">
        <v>44067</v>
      </c>
      <c r="D30" s="4"/>
      <c r="E30" s="4"/>
      <c r="F30" s="4">
        <v>1640000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5">
      <c r="A31" s="4"/>
      <c r="B31" s="4" t="s">
        <v>141</v>
      </c>
      <c r="C31" s="5">
        <v>44055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>
        <v>1050000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5">
      <c r="A32" s="4"/>
      <c r="B32" s="4" t="s">
        <v>142</v>
      </c>
      <c r="C32" s="5">
        <v>44039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>
        <v>1200000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5">
      <c r="A33" s="3" t="s">
        <v>320</v>
      </c>
      <c r="B33" s="4" t="s">
        <v>321</v>
      </c>
      <c r="C33" s="5">
        <v>44023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1200000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5">
      <c r="A34" s="4"/>
      <c r="B34" s="4" t="s">
        <v>322</v>
      </c>
      <c r="C34" s="5">
        <v>44062</v>
      </c>
      <c r="D34" s="4"/>
      <c r="E34" s="4"/>
      <c r="F34" s="4"/>
      <c r="G34" s="4">
        <v>3500000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4"/>
      <c r="B35" s="3" t="s">
        <v>332</v>
      </c>
      <c r="C35" s="3"/>
      <c r="D35" s="3">
        <f>SUM(D3:D34)</f>
        <v>640000</v>
      </c>
      <c r="E35" s="3">
        <f t="shared" ref="E35:AG35" si="0">SUM(E3:E34)</f>
        <v>0</v>
      </c>
      <c r="F35" s="3">
        <f t="shared" si="0"/>
        <v>3635000</v>
      </c>
      <c r="G35" s="3">
        <f t="shared" si="0"/>
        <v>3500000</v>
      </c>
      <c r="H35" s="3">
        <f t="shared" si="0"/>
        <v>12400000</v>
      </c>
      <c r="I35" s="3">
        <f t="shared" si="0"/>
        <v>0</v>
      </c>
      <c r="J35" s="3">
        <f t="shared" si="0"/>
        <v>0</v>
      </c>
      <c r="K35" s="3">
        <f t="shared" si="0"/>
        <v>0</v>
      </c>
      <c r="L35" s="3">
        <f t="shared" si="0"/>
        <v>2575000</v>
      </c>
      <c r="M35" s="3">
        <f t="shared" si="0"/>
        <v>0</v>
      </c>
      <c r="N35" s="3">
        <f t="shared" si="0"/>
        <v>0</v>
      </c>
      <c r="O35" s="3">
        <f t="shared" si="0"/>
        <v>0</v>
      </c>
      <c r="P35" s="3">
        <f t="shared" si="0"/>
        <v>5546000</v>
      </c>
      <c r="Q35" s="3">
        <f t="shared" si="0"/>
        <v>0</v>
      </c>
      <c r="R35" s="3">
        <f t="shared" si="0"/>
        <v>0</v>
      </c>
      <c r="S35" s="3">
        <f t="shared" si="0"/>
        <v>0</v>
      </c>
      <c r="T35" s="3">
        <f t="shared" si="0"/>
        <v>1030000</v>
      </c>
      <c r="U35" s="3">
        <f t="shared" si="0"/>
        <v>0</v>
      </c>
      <c r="V35" s="3">
        <f t="shared" si="0"/>
        <v>14164500</v>
      </c>
      <c r="W35" s="3">
        <f t="shared" si="0"/>
        <v>5081000</v>
      </c>
      <c r="X35" s="3">
        <f t="shared" si="0"/>
        <v>615000</v>
      </c>
      <c r="Y35" s="3">
        <f t="shared" si="0"/>
        <v>0</v>
      </c>
      <c r="Z35" s="3">
        <f t="shared" si="0"/>
        <v>0</v>
      </c>
      <c r="AA35" s="3">
        <f t="shared" si="0"/>
        <v>0</v>
      </c>
      <c r="AB35" s="3">
        <f t="shared" si="0"/>
        <v>0</v>
      </c>
      <c r="AC35" s="3">
        <f t="shared" si="0"/>
        <v>0</v>
      </c>
      <c r="AD35" s="3">
        <f t="shared" si="0"/>
        <v>0</v>
      </c>
      <c r="AE35" s="3">
        <f t="shared" si="0"/>
        <v>0</v>
      </c>
      <c r="AF35" s="3">
        <f t="shared" si="0"/>
        <v>1625000</v>
      </c>
      <c r="AG35" s="3">
        <f t="shared" si="0"/>
        <v>0</v>
      </c>
    </row>
    <row r="37" spans="1:33" x14ac:dyDescent="0.25">
      <c r="B37" s="3" t="s">
        <v>403</v>
      </c>
      <c r="C37" s="3"/>
      <c r="D37" s="3">
        <f>SUM(D35:AG35)</f>
        <v>50811500</v>
      </c>
    </row>
    <row r="38" spans="1:3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33" x14ac:dyDescent="0.25">
      <c r="A39" s="1"/>
      <c r="B39" s="1"/>
      <c r="C39" s="1"/>
      <c r="D39" s="3" t="s">
        <v>4</v>
      </c>
      <c r="E39" s="3" t="s">
        <v>6</v>
      </c>
      <c r="F39" s="3" t="s">
        <v>9</v>
      </c>
      <c r="G39" s="3" t="s">
        <v>11</v>
      </c>
      <c r="H39" s="3" t="s">
        <v>15</v>
      </c>
      <c r="I39" s="3" t="s">
        <v>18</v>
      </c>
      <c r="J39" s="3" t="s">
        <v>15</v>
      </c>
      <c r="K39" s="3" t="s">
        <v>28</v>
      </c>
      <c r="L39" s="3" t="s">
        <v>35</v>
      </c>
      <c r="M39" s="3" t="s">
        <v>36</v>
      </c>
      <c r="N39" s="3" t="s">
        <v>41</v>
      </c>
      <c r="O39" s="3" t="s">
        <v>71</v>
      </c>
      <c r="P39" s="3" t="s">
        <v>74</v>
      </c>
      <c r="Q39" s="3" t="s">
        <v>88</v>
      </c>
      <c r="R39" s="3" t="s">
        <v>89</v>
      </c>
      <c r="S39" s="3" t="s">
        <v>90</v>
      </c>
      <c r="T39" s="3" t="s">
        <v>105</v>
      </c>
      <c r="U39" s="3" t="s">
        <v>103</v>
      </c>
      <c r="V39" s="3" t="s">
        <v>130</v>
      </c>
      <c r="W39" s="3" t="s">
        <v>131</v>
      </c>
      <c r="X39" s="3" t="s">
        <v>132</v>
      </c>
      <c r="Y39" s="3" t="s">
        <v>155</v>
      </c>
      <c r="Z39" s="3" t="s">
        <v>157</v>
      </c>
      <c r="AA39" s="3" t="s">
        <v>212</v>
      </c>
      <c r="AB39" s="3" t="s">
        <v>293</v>
      </c>
      <c r="AC39" s="3" t="s">
        <v>328</v>
      </c>
      <c r="AD39" s="3" t="s">
        <v>330</v>
      </c>
      <c r="AE39" s="3" t="s">
        <v>386</v>
      </c>
      <c r="AF39" s="3" t="s">
        <v>286</v>
      </c>
      <c r="AG39" s="3" t="s">
        <v>303</v>
      </c>
    </row>
    <row r="40" spans="1:33" x14ac:dyDescent="0.25">
      <c r="D40" s="3"/>
      <c r="E40" s="3" t="s">
        <v>7</v>
      </c>
      <c r="F40" s="3"/>
      <c r="G40" s="3" t="s">
        <v>12</v>
      </c>
      <c r="H40" s="3" t="s">
        <v>14</v>
      </c>
      <c r="I40" s="3" t="s">
        <v>19</v>
      </c>
      <c r="J40" s="3" t="s">
        <v>19</v>
      </c>
      <c r="K40" s="3" t="s">
        <v>29</v>
      </c>
      <c r="L40" s="3" t="s">
        <v>34</v>
      </c>
      <c r="M40" s="3" t="s">
        <v>12</v>
      </c>
      <c r="N40" s="3" t="s">
        <v>42</v>
      </c>
      <c r="O40" s="3" t="s">
        <v>72</v>
      </c>
      <c r="P40" s="3" t="s">
        <v>12</v>
      </c>
      <c r="Q40" s="4"/>
      <c r="R40" s="4"/>
      <c r="S40" s="4"/>
      <c r="T40" s="3" t="s">
        <v>91</v>
      </c>
      <c r="U40" s="3" t="s">
        <v>104</v>
      </c>
      <c r="V40" s="4"/>
      <c r="W40" s="3" t="s">
        <v>19</v>
      </c>
      <c r="X40" s="3" t="s">
        <v>114</v>
      </c>
      <c r="Y40" s="3" t="s">
        <v>156</v>
      </c>
      <c r="Z40" s="3" t="s">
        <v>158</v>
      </c>
      <c r="AA40" s="3" t="s">
        <v>213</v>
      </c>
      <c r="AB40" s="4"/>
      <c r="AC40" s="3" t="s">
        <v>12</v>
      </c>
      <c r="AD40" s="3" t="s">
        <v>329</v>
      </c>
      <c r="AE40" s="3" t="s">
        <v>387</v>
      </c>
      <c r="AF40" s="3" t="s">
        <v>19</v>
      </c>
      <c r="AG40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057F8-DA81-4EB3-8836-EA9C42709A8E}">
  <dimension ref="A1:AG18"/>
  <sheetViews>
    <sheetView workbookViewId="0">
      <selection activeCell="D21" sqref="D21"/>
    </sheetView>
  </sheetViews>
  <sheetFormatPr defaultRowHeight="15" x14ac:dyDescent="0.25"/>
  <cols>
    <col min="1" max="1" width="15.85546875" customWidth="1"/>
    <col min="2" max="2" width="23.42578125" customWidth="1"/>
    <col min="3" max="3" width="12.7109375" customWidth="1"/>
    <col min="4" max="4" width="11.5703125" customWidth="1"/>
    <col min="5" max="5" width="12.42578125" customWidth="1"/>
    <col min="6" max="7" width="10.28515625" customWidth="1"/>
    <col min="8" max="8" width="11.42578125" customWidth="1"/>
    <col min="9" max="9" width="11.7109375" customWidth="1"/>
    <col min="10" max="10" width="10.85546875" customWidth="1"/>
    <col min="12" max="12" width="10.7109375" customWidth="1"/>
    <col min="13" max="13" width="12.7109375" customWidth="1"/>
    <col min="14" max="14" width="12.42578125" customWidth="1"/>
    <col min="17" max="17" width="10.7109375" customWidth="1"/>
    <col min="18" max="18" width="12.140625" customWidth="1"/>
    <col min="19" max="19" width="10.140625" customWidth="1"/>
    <col min="20" max="20" width="12.5703125" customWidth="1"/>
    <col min="23" max="23" width="10.5703125" customWidth="1"/>
    <col min="24" max="24" width="11.85546875" customWidth="1"/>
    <col min="25" max="25" width="9.85546875" customWidth="1"/>
    <col min="26" max="26" width="11.28515625" customWidth="1"/>
    <col min="27" max="27" width="12" customWidth="1"/>
    <col min="29" max="29" width="10.28515625" customWidth="1"/>
    <col min="30" max="30" width="13.5703125" customWidth="1"/>
    <col min="31" max="32" width="12.7109375" customWidth="1"/>
    <col min="33" max="33" width="13.14062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381</v>
      </c>
      <c r="AE1" s="3" t="s">
        <v>386</v>
      </c>
      <c r="AF1" s="3" t="s">
        <v>286</v>
      </c>
      <c r="AG1" s="3" t="s">
        <v>303</v>
      </c>
    </row>
    <row r="2" spans="1:33" x14ac:dyDescent="0.25"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3" t="s">
        <v>104</v>
      </c>
      <c r="V2" s="4"/>
      <c r="W2" s="3" t="s">
        <v>19</v>
      </c>
      <c r="X2" s="3" t="s">
        <v>114</v>
      </c>
      <c r="Y2" s="3" t="s">
        <v>156</v>
      </c>
      <c r="Z2" s="3" t="s">
        <v>158</v>
      </c>
      <c r="AA2" s="3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 t="s">
        <v>143</v>
      </c>
      <c r="B3" s="4" t="s">
        <v>296</v>
      </c>
      <c r="C3" s="5">
        <v>44230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>
        <v>560000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x14ac:dyDescent="0.25">
      <c r="A4" s="4"/>
      <c r="B4" s="4" t="s">
        <v>144</v>
      </c>
      <c r="C4" s="5">
        <v>44226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1075000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5">
      <c r="A5" s="4"/>
      <c r="B5" s="4" t="s">
        <v>145</v>
      </c>
      <c r="C5" s="5">
        <v>44226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>
        <v>1030000</v>
      </c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5">
      <c r="A6" s="4"/>
      <c r="B6" s="4" t="s">
        <v>146</v>
      </c>
      <c r="C6" s="5">
        <v>44180</v>
      </c>
      <c r="D6" s="4">
        <v>800000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4"/>
      <c r="B7" s="4" t="s">
        <v>147</v>
      </c>
      <c r="C7" s="5">
        <v>44169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1090000</v>
      </c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148</v>
      </c>
      <c r="C8" s="5">
        <v>44163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1812000</v>
      </c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149</v>
      </c>
      <c r="C9" s="5">
        <v>44113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>
        <v>567500</v>
      </c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150</v>
      </c>
      <c r="C10" s="5">
        <v>44112</v>
      </c>
      <c r="D10" s="4"/>
      <c r="E10" s="4"/>
      <c r="F10" s="4"/>
      <c r="G10" s="4"/>
      <c r="H10" s="4"/>
      <c r="I10" s="4">
        <v>1695000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/>
      <c r="B11" s="4" t="s">
        <v>151</v>
      </c>
      <c r="C11" s="5">
        <v>44106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>
        <v>1430000</v>
      </c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4"/>
      <c r="B12" s="4" t="s">
        <v>152</v>
      </c>
      <c r="C12" s="5">
        <v>44099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>
        <v>1400000</v>
      </c>
      <c r="AA12" s="4"/>
      <c r="AB12" s="4"/>
      <c r="AC12" s="4"/>
      <c r="AD12" s="4"/>
      <c r="AE12" s="4"/>
      <c r="AF12" s="4"/>
      <c r="AG12" s="4"/>
    </row>
    <row r="13" spans="1:33" x14ac:dyDescent="0.25">
      <c r="A13" s="4"/>
      <c r="B13" s="4" t="s">
        <v>153</v>
      </c>
      <c r="C13" s="5">
        <v>44042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1710000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4"/>
      <c r="B14" s="4" t="s">
        <v>154</v>
      </c>
      <c r="C14" s="5">
        <v>44020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1530000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4"/>
      <c r="B16" s="3" t="s">
        <v>332</v>
      </c>
      <c r="C16" s="4"/>
      <c r="D16" s="3">
        <f>SUM(D3:D14)</f>
        <v>800000</v>
      </c>
      <c r="E16" s="3">
        <f t="shared" ref="E16:AG16" si="0">SUM(E3:E14)</f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1695000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1710000</v>
      </c>
      <c r="O16" s="3">
        <f t="shared" si="0"/>
        <v>0</v>
      </c>
      <c r="P16" s="3">
        <f t="shared" si="0"/>
        <v>0</v>
      </c>
      <c r="Q16" s="3">
        <f t="shared" si="0"/>
        <v>2090000</v>
      </c>
      <c r="R16" s="3">
        <f t="shared" si="0"/>
        <v>0</v>
      </c>
      <c r="S16" s="3">
        <f t="shared" si="0"/>
        <v>0</v>
      </c>
      <c r="T16" s="3">
        <f t="shared" si="0"/>
        <v>0</v>
      </c>
      <c r="U16" s="3">
        <f t="shared" si="0"/>
        <v>1075000</v>
      </c>
      <c r="V16" s="3">
        <f t="shared" si="0"/>
        <v>0</v>
      </c>
      <c r="W16" s="3">
        <f t="shared" si="0"/>
        <v>1030000</v>
      </c>
      <c r="X16" s="3">
        <f t="shared" si="0"/>
        <v>0</v>
      </c>
      <c r="Y16" s="3">
        <f t="shared" si="0"/>
        <v>4899500</v>
      </c>
      <c r="Z16" s="3">
        <f t="shared" si="0"/>
        <v>1400000</v>
      </c>
      <c r="AA16" s="3">
        <f t="shared" si="0"/>
        <v>0</v>
      </c>
      <c r="AB16" s="3">
        <f t="shared" si="0"/>
        <v>0</v>
      </c>
      <c r="AC16" s="3">
        <f t="shared" si="0"/>
        <v>0</v>
      </c>
      <c r="AD16" s="3">
        <f t="shared" si="0"/>
        <v>0</v>
      </c>
      <c r="AE16" s="3">
        <f t="shared" si="0"/>
        <v>0</v>
      </c>
      <c r="AF16" s="3">
        <f t="shared" si="0"/>
        <v>0</v>
      </c>
      <c r="AG16" s="3">
        <f t="shared" si="0"/>
        <v>0</v>
      </c>
    </row>
    <row r="18" spans="2:4" x14ac:dyDescent="0.25">
      <c r="B18" s="3" t="s">
        <v>403</v>
      </c>
      <c r="C18" s="4"/>
      <c r="D18" s="3">
        <f>SUM(D16:AG16)</f>
        <v>14699500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8335E-1D47-436D-B6F1-3DA709EBD150}">
  <dimension ref="A1:AG55"/>
  <sheetViews>
    <sheetView topLeftCell="A37" workbookViewId="0">
      <selection activeCell="B55" sqref="B55"/>
    </sheetView>
  </sheetViews>
  <sheetFormatPr defaultRowHeight="15" x14ac:dyDescent="0.25"/>
  <cols>
    <col min="1" max="1" width="12" customWidth="1"/>
    <col min="2" max="2" width="22.28515625" customWidth="1"/>
    <col min="3" max="3" width="10.7109375" bestFit="1" customWidth="1"/>
    <col min="4" max="4" width="11.7109375" customWidth="1"/>
    <col min="5" max="5" width="12.7109375" customWidth="1"/>
    <col min="6" max="6" width="12.42578125" customWidth="1"/>
    <col min="7" max="7" width="10.42578125" customWidth="1"/>
    <col min="8" max="8" width="11.85546875" customWidth="1"/>
    <col min="9" max="9" width="12.5703125" customWidth="1"/>
    <col min="10" max="10" width="10.85546875" customWidth="1"/>
    <col min="12" max="12" width="11.28515625" customWidth="1"/>
    <col min="13" max="13" width="12.42578125" customWidth="1"/>
    <col min="14" max="14" width="12.28515625" customWidth="1"/>
    <col min="15" max="15" width="11" customWidth="1"/>
    <col min="16" max="16" width="10.42578125" customWidth="1"/>
    <col min="17" max="17" width="10.5703125" customWidth="1"/>
    <col min="18" max="18" width="11.7109375" customWidth="1"/>
    <col min="19" max="19" width="12.28515625" customWidth="1"/>
    <col min="20" max="20" width="12" customWidth="1"/>
    <col min="21" max="21" width="12.42578125" customWidth="1"/>
    <col min="23" max="23" width="10.7109375" customWidth="1"/>
    <col min="24" max="24" width="11.5703125" customWidth="1"/>
    <col min="25" max="25" width="11.7109375" customWidth="1"/>
    <col min="26" max="26" width="11.140625" customWidth="1"/>
    <col min="27" max="27" width="13.140625" customWidth="1"/>
    <col min="29" max="29" width="10.140625" customWidth="1"/>
    <col min="30" max="30" width="13.28515625" customWidth="1"/>
    <col min="31" max="33" width="12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330</v>
      </c>
      <c r="AE1" s="3" t="s">
        <v>386</v>
      </c>
      <c r="AF1" s="3" t="s">
        <v>286</v>
      </c>
      <c r="AG1" s="3" t="s">
        <v>303</v>
      </c>
    </row>
    <row r="2" spans="1:33" x14ac:dyDescent="0.25">
      <c r="A2" s="3" t="s">
        <v>159</v>
      </c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3" t="s">
        <v>104</v>
      </c>
      <c r="V2" s="4"/>
      <c r="W2" s="3" t="s">
        <v>19</v>
      </c>
      <c r="X2" s="3" t="s">
        <v>114</v>
      </c>
      <c r="Y2" s="3" t="s">
        <v>156</v>
      </c>
      <c r="Z2" s="3" t="s">
        <v>158</v>
      </c>
      <c r="AA2" s="3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/>
      <c r="B3" s="4" t="s">
        <v>307</v>
      </c>
      <c r="C3" s="5">
        <v>44274</v>
      </c>
      <c r="D3" s="3"/>
      <c r="E3" s="3"/>
      <c r="F3" s="4">
        <v>1800000</v>
      </c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4"/>
      <c r="AC3" s="4"/>
      <c r="AD3" s="4"/>
      <c r="AE3" s="4"/>
      <c r="AF3" s="4"/>
      <c r="AG3" s="4"/>
    </row>
    <row r="4" spans="1:33" x14ac:dyDescent="0.25">
      <c r="A4" s="3"/>
      <c r="B4" s="4" t="s">
        <v>292</v>
      </c>
      <c r="C4" s="5">
        <v>44271</v>
      </c>
      <c r="D4" s="4"/>
      <c r="E4" s="4"/>
      <c r="F4" s="4"/>
      <c r="G4" s="4"/>
      <c r="H4" s="4"/>
      <c r="I4" s="4">
        <v>1005000</v>
      </c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/>
      <c r="W4" s="3"/>
      <c r="X4" s="3"/>
      <c r="Y4" s="3"/>
      <c r="Z4" s="3"/>
      <c r="AA4" s="3"/>
      <c r="AB4" s="4"/>
      <c r="AC4" s="4"/>
      <c r="AD4" s="4"/>
      <c r="AE4" s="4"/>
      <c r="AF4" s="4"/>
      <c r="AG4" s="4"/>
    </row>
    <row r="5" spans="1:33" x14ac:dyDescent="0.25">
      <c r="A5" s="4"/>
      <c r="B5" s="4" t="s">
        <v>160</v>
      </c>
      <c r="C5" s="5">
        <v>44259</v>
      </c>
      <c r="D5" s="4">
        <v>1350000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5">
      <c r="A6" s="4"/>
      <c r="B6" s="4" t="s">
        <v>161</v>
      </c>
      <c r="C6" s="5">
        <v>44258</v>
      </c>
      <c r="D6" s="4">
        <v>950000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4"/>
      <c r="B7" s="4" t="s">
        <v>162</v>
      </c>
      <c r="C7" s="5">
        <v>44249</v>
      </c>
      <c r="D7" s="4"/>
      <c r="E7" s="4"/>
      <c r="F7" s="4"/>
      <c r="G7" s="4"/>
      <c r="H7" s="4"/>
      <c r="I7" s="4">
        <v>1380000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163</v>
      </c>
      <c r="C8" s="5">
        <v>44237</v>
      </c>
      <c r="D8" s="4"/>
      <c r="E8" s="4"/>
      <c r="F8" s="4"/>
      <c r="G8" s="4"/>
      <c r="H8" s="4"/>
      <c r="I8" s="4">
        <v>1480000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164</v>
      </c>
      <c r="C9" s="5">
        <v>44235</v>
      </c>
      <c r="D9" s="4"/>
      <c r="E9" s="4"/>
      <c r="F9" s="4"/>
      <c r="G9" s="4"/>
      <c r="H9" s="4"/>
      <c r="I9" s="4">
        <v>1290000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165</v>
      </c>
      <c r="C10" s="5">
        <v>80749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820000</v>
      </c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/>
      <c r="B11" s="4" t="s">
        <v>166</v>
      </c>
      <c r="C11" s="5">
        <v>44218</v>
      </c>
      <c r="D11" s="4"/>
      <c r="E11" s="4"/>
      <c r="F11" s="4">
        <v>591000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4"/>
      <c r="B12" s="4" t="s">
        <v>167</v>
      </c>
      <c r="C12" s="5">
        <v>44207</v>
      </c>
      <c r="D12" s="4"/>
      <c r="E12" s="4"/>
      <c r="F12" s="4"/>
      <c r="G12" s="4"/>
      <c r="H12" s="4"/>
      <c r="I12" s="4">
        <v>1000000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4"/>
      <c r="B13" s="4" t="s">
        <v>168</v>
      </c>
      <c r="C13" s="5">
        <v>44187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810000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4"/>
      <c r="B14" s="4" t="s">
        <v>169</v>
      </c>
      <c r="C14" s="5">
        <v>44175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>
        <v>1836000</v>
      </c>
      <c r="AA14" s="4"/>
      <c r="AB14" s="4"/>
      <c r="AC14" s="4"/>
      <c r="AD14" s="4"/>
      <c r="AE14" s="4"/>
      <c r="AF14" s="4"/>
      <c r="AG14" s="4"/>
    </row>
    <row r="15" spans="1:33" x14ac:dyDescent="0.25">
      <c r="A15" s="4"/>
      <c r="B15" s="4" t="s">
        <v>170</v>
      </c>
      <c r="C15" s="5">
        <v>44175</v>
      </c>
      <c r="D15" s="4"/>
      <c r="E15" s="4"/>
      <c r="F15" s="4"/>
      <c r="G15" s="4"/>
      <c r="H15" s="4"/>
      <c r="I15" s="4">
        <v>800000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4"/>
      <c r="B16" s="4" t="s">
        <v>171</v>
      </c>
      <c r="C16" s="5">
        <v>44169</v>
      </c>
      <c r="D16" s="4"/>
      <c r="E16" s="4"/>
      <c r="F16" s="4"/>
      <c r="G16" s="4"/>
      <c r="H16" s="4"/>
      <c r="I16" s="4">
        <v>2100000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4"/>
      <c r="B17" s="4" t="s">
        <v>172</v>
      </c>
      <c r="C17" s="5">
        <v>44169</v>
      </c>
      <c r="D17" s="4"/>
      <c r="E17" s="4"/>
      <c r="F17" s="4">
        <v>1120000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4"/>
      <c r="B18" s="4" t="s">
        <v>173</v>
      </c>
      <c r="C18" s="5">
        <v>44165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>
        <v>840000</v>
      </c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4"/>
      <c r="B19" s="4" t="s">
        <v>174</v>
      </c>
      <c r="C19" s="5">
        <v>44163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840000</v>
      </c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/>
      <c r="B20" s="4" t="s">
        <v>175</v>
      </c>
      <c r="C20" s="5">
        <v>44161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850000</v>
      </c>
      <c r="AA20" s="4"/>
      <c r="AB20" s="4"/>
      <c r="AC20" s="4"/>
      <c r="AD20" s="4"/>
      <c r="AE20" s="4"/>
      <c r="AF20" s="4"/>
      <c r="AG20" s="4"/>
    </row>
    <row r="21" spans="1:33" x14ac:dyDescent="0.25">
      <c r="A21" s="4"/>
      <c r="B21" s="4" t="s">
        <v>176</v>
      </c>
      <c r="C21" s="5">
        <v>44161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>
        <v>825000</v>
      </c>
      <c r="Z21" s="4"/>
      <c r="AA21" s="4"/>
      <c r="AB21" s="4"/>
      <c r="AC21" s="4"/>
      <c r="AD21" s="4"/>
      <c r="AE21" s="4"/>
      <c r="AF21" s="4"/>
      <c r="AG21" s="4"/>
    </row>
    <row r="22" spans="1:33" x14ac:dyDescent="0.25">
      <c r="A22" s="4"/>
      <c r="B22" s="4" t="s">
        <v>177</v>
      </c>
      <c r="C22" s="5">
        <v>44160</v>
      </c>
      <c r="D22" s="4"/>
      <c r="E22" s="4"/>
      <c r="F22" s="4"/>
      <c r="G22" s="4"/>
      <c r="H22" s="4"/>
      <c r="I22" s="4">
        <v>1275000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x14ac:dyDescent="0.25">
      <c r="A23" s="4"/>
      <c r="B23" s="4" t="s">
        <v>178</v>
      </c>
      <c r="C23" s="5">
        <v>44151</v>
      </c>
      <c r="D23" s="4"/>
      <c r="E23" s="4"/>
      <c r="F23" s="4"/>
      <c r="G23" s="4"/>
      <c r="H23" s="4"/>
      <c r="I23" s="4">
        <v>1415000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4"/>
      <c r="B24" s="4" t="s">
        <v>179</v>
      </c>
      <c r="C24" s="5">
        <v>44149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981000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4"/>
      <c r="B25" s="4" t="s">
        <v>180</v>
      </c>
      <c r="C25" s="5">
        <v>44146</v>
      </c>
      <c r="D25" s="4"/>
      <c r="E25" s="4"/>
      <c r="F25" s="4">
        <v>1020000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s="4"/>
      <c r="B26" s="4" t="s">
        <v>181</v>
      </c>
      <c r="C26" s="5">
        <v>44139</v>
      </c>
      <c r="D26" s="4"/>
      <c r="E26" s="4"/>
      <c r="F26" s="4">
        <v>510000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x14ac:dyDescent="0.25">
      <c r="A27" s="4"/>
      <c r="B27" s="4" t="s">
        <v>182</v>
      </c>
      <c r="C27" s="5">
        <v>44134</v>
      </c>
      <c r="D27" s="4"/>
      <c r="E27" s="4"/>
      <c r="F27" s="4"/>
      <c r="G27" s="4"/>
      <c r="H27" s="4"/>
      <c r="I27" s="4">
        <v>921000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x14ac:dyDescent="0.25">
      <c r="A28" s="4"/>
      <c r="B28" s="4" t="s">
        <v>183</v>
      </c>
      <c r="C28" s="5">
        <v>44132</v>
      </c>
      <c r="D28" s="4"/>
      <c r="E28" s="4"/>
      <c r="F28" s="4">
        <v>1230000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/>
      <c r="B29" s="4" t="s">
        <v>184</v>
      </c>
      <c r="C29" s="5">
        <v>44118</v>
      </c>
      <c r="D29" s="4"/>
      <c r="E29" s="4"/>
      <c r="F29" s="4"/>
      <c r="G29" s="4"/>
      <c r="H29" s="4"/>
      <c r="I29" s="4"/>
      <c r="J29" s="4"/>
      <c r="K29" s="4"/>
      <c r="L29" s="4">
        <v>1470000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4"/>
      <c r="B30" s="4" t="s">
        <v>185</v>
      </c>
      <c r="C30" s="5">
        <v>44118</v>
      </c>
      <c r="D30" s="4"/>
      <c r="E30" s="4"/>
      <c r="F30" s="4"/>
      <c r="G30" s="4"/>
      <c r="H30" s="4"/>
      <c r="I30" s="4">
        <v>1300000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x14ac:dyDescent="0.25">
      <c r="A31" s="4"/>
      <c r="B31" s="4" t="s">
        <v>186</v>
      </c>
      <c r="C31" s="5">
        <v>44112</v>
      </c>
      <c r="D31" s="4"/>
      <c r="E31" s="4"/>
      <c r="F31" s="4"/>
      <c r="G31" s="4"/>
      <c r="H31" s="4"/>
      <c r="I31" s="4">
        <v>849000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x14ac:dyDescent="0.25">
      <c r="A32" s="4"/>
      <c r="B32" s="4" t="s">
        <v>187</v>
      </c>
      <c r="C32" s="5">
        <v>44112</v>
      </c>
      <c r="D32" s="4"/>
      <c r="E32" s="4"/>
      <c r="F32" s="4"/>
      <c r="G32" s="4"/>
      <c r="H32" s="4"/>
      <c r="I32" s="4">
        <v>732500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5">
      <c r="A33" s="4"/>
      <c r="B33" s="4" t="s">
        <v>188</v>
      </c>
      <c r="C33" s="5">
        <v>44112</v>
      </c>
      <c r="D33" s="4"/>
      <c r="E33" s="4"/>
      <c r="F33" s="4"/>
      <c r="G33" s="4"/>
      <c r="H33" s="4"/>
      <c r="I33" s="4">
        <v>725000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5">
      <c r="A34" s="4"/>
      <c r="B34" s="4" t="s">
        <v>189</v>
      </c>
      <c r="C34" s="5">
        <v>44093</v>
      </c>
      <c r="D34" s="4"/>
      <c r="E34" s="4"/>
      <c r="F34" s="4"/>
      <c r="G34" s="4"/>
      <c r="H34" s="4"/>
      <c r="I34" s="4">
        <v>855000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4"/>
      <c r="B35" s="4" t="s">
        <v>190</v>
      </c>
      <c r="C35" s="5">
        <v>44093</v>
      </c>
      <c r="D35" s="4"/>
      <c r="E35" s="4"/>
      <c r="F35" s="4"/>
      <c r="G35" s="4"/>
      <c r="H35" s="4"/>
      <c r="I35" s="4">
        <v>645000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4"/>
      <c r="B36" s="4" t="s">
        <v>191</v>
      </c>
      <c r="C36" s="5">
        <v>44078</v>
      </c>
      <c r="D36" s="4">
        <v>560000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A37" s="4"/>
      <c r="B37" s="4" t="s">
        <v>192</v>
      </c>
      <c r="C37" s="5">
        <v>44056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1140000</v>
      </c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A38" s="4"/>
      <c r="B38" s="4" t="s">
        <v>193</v>
      </c>
      <c r="C38" s="5">
        <v>44049</v>
      </c>
      <c r="D38" s="4"/>
      <c r="E38" s="4"/>
      <c r="F38" s="4"/>
      <c r="G38" s="4"/>
      <c r="H38" s="4"/>
      <c r="I38" s="4"/>
      <c r="J38" s="4"/>
      <c r="K38" s="4"/>
      <c r="L38" s="4">
        <v>720500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A39" s="4"/>
      <c r="B39" s="4" t="s">
        <v>194</v>
      </c>
      <c r="C39" s="5">
        <v>44043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v>820000</v>
      </c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A40" s="4"/>
      <c r="B40" s="4" t="s">
        <v>195</v>
      </c>
      <c r="C40" s="5">
        <v>44042</v>
      </c>
      <c r="D40" s="4"/>
      <c r="E40" s="4"/>
      <c r="F40" s="4"/>
      <c r="G40" s="4"/>
      <c r="H40" s="4"/>
      <c r="I40" s="4">
        <v>912500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A41" s="4"/>
      <c r="B41" s="4" t="s">
        <v>196</v>
      </c>
      <c r="C41" s="5">
        <v>44035</v>
      </c>
      <c r="D41" s="4"/>
      <c r="E41" s="4"/>
      <c r="F41" s="4"/>
      <c r="G41" s="4"/>
      <c r="H41" s="4"/>
      <c r="I41" s="4"/>
      <c r="J41" s="4"/>
      <c r="K41" s="4"/>
      <c r="L41" s="4">
        <v>830000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A42" s="4"/>
      <c r="B42" s="4" t="s">
        <v>197</v>
      </c>
      <c r="C42" s="5">
        <v>44035</v>
      </c>
      <c r="D42" s="4"/>
      <c r="E42" s="4"/>
      <c r="F42" s="4"/>
      <c r="G42" s="4"/>
      <c r="H42" s="4"/>
      <c r="I42" s="4"/>
      <c r="J42" s="4"/>
      <c r="K42" s="4"/>
      <c r="L42" s="4">
        <v>805000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A43" s="4"/>
      <c r="B43" s="4" t="s">
        <v>198</v>
      </c>
      <c r="C43" s="5">
        <v>44034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710000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A44" s="4"/>
      <c r="B44" s="4" t="s">
        <v>199</v>
      </c>
      <c r="C44" s="5">
        <v>44027</v>
      </c>
      <c r="D44" s="4"/>
      <c r="E44" s="4"/>
      <c r="F44" s="4"/>
      <c r="G44" s="4"/>
      <c r="H44" s="4"/>
      <c r="I44" s="4"/>
      <c r="J44" s="4"/>
      <c r="K44" s="4"/>
      <c r="L44" s="4">
        <v>1010000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x14ac:dyDescent="0.25">
      <c r="A45" s="3" t="s">
        <v>333</v>
      </c>
      <c r="B45" s="4" t="s">
        <v>334</v>
      </c>
      <c r="C45" s="5">
        <v>44025</v>
      </c>
      <c r="D45" s="4"/>
      <c r="E45" s="4"/>
      <c r="F45" s="4"/>
      <c r="G45" s="4"/>
      <c r="H45" s="4"/>
      <c r="I45" s="4"/>
      <c r="J45" s="4"/>
      <c r="K45" s="4"/>
      <c r="L45" s="4">
        <v>1425000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A46" s="4"/>
      <c r="B46" s="4" t="s">
        <v>335</v>
      </c>
      <c r="C46" s="5">
        <v>44113</v>
      </c>
      <c r="D46" s="4">
        <v>2800000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A47" s="4"/>
      <c r="B47" s="4" t="s">
        <v>336</v>
      </c>
      <c r="C47" s="5">
        <v>44223</v>
      </c>
      <c r="D47" s="4">
        <v>1880000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A48" s="4"/>
      <c r="B48" s="4" t="s">
        <v>337</v>
      </c>
      <c r="C48" s="5">
        <v>44229</v>
      </c>
      <c r="D48" s="4"/>
      <c r="E48" s="4"/>
      <c r="F48" s="4"/>
      <c r="G48" s="4"/>
      <c r="H48" s="4">
        <v>3400000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5">
      <c r="A49" s="4"/>
      <c r="B49" s="4" t="s">
        <v>338</v>
      </c>
      <c r="C49" s="5">
        <v>44254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>
        <v>2500000</v>
      </c>
      <c r="AC49" s="4"/>
      <c r="AD49" s="4"/>
      <c r="AE49" s="4"/>
      <c r="AF49" s="4"/>
      <c r="AG49" s="4"/>
    </row>
    <row r="50" spans="1:33" x14ac:dyDescent="0.25">
      <c r="A50" s="4"/>
      <c r="B50" s="4" t="s">
        <v>339</v>
      </c>
      <c r="C50" s="5">
        <v>44259</v>
      </c>
      <c r="D50" s="4"/>
      <c r="E50" s="4"/>
      <c r="F50" s="4"/>
      <c r="G50" s="4"/>
      <c r="H50" s="4"/>
      <c r="I50" s="4"/>
      <c r="J50" s="4"/>
      <c r="K50" s="4"/>
      <c r="L50" s="4">
        <v>2890000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5">
      <c r="A51" s="4"/>
      <c r="B51" s="3" t="s">
        <v>332</v>
      </c>
      <c r="C51" s="4"/>
      <c r="D51" s="3">
        <f>SUM(D3:D50)</f>
        <v>7540000</v>
      </c>
      <c r="E51" s="3">
        <f t="shared" ref="E51:AG51" si="0">SUM(E3:E50)</f>
        <v>0</v>
      </c>
      <c r="F51" s="3">
        <f t="shared" si="0"/>
        <v>6271000</v>
      </c>
      <c r="G51" s="3">
        <f t="shared" si="0"/>
        <v>0</v>
      </c>
      <c r="H51" s="3">
        <f t="shared" si="0"/>
        <v>3400000</v>
      </c>
      <c r="I51" s="3">
        <f t="shared" si="0"/>
        <v>18685000</v>
      </c>
      <c r="J51" s="3">
        <f t="shared" si="0"/>
        <v>0</v>
      </c>
      <c r="K51" s="3">
        <f t="shared" si="0"/>
        <v>0</v>
      </c>
      <c r="L51" s="3">
        <f t="shared" si="0"/>
        <v>9150500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>
        <f t="shared" si="0"/>
        <v>0</v>
      </c>
      <c r="Q51" s="3">
        <f t="shared" si="0"/>
        <v>0</v>
      </c>
      <c r="R51" s="3">
        <f t="shared" si="0"/>
        <v>0</v>
      </c>
      <c r="S51" s="3">
        <f t="shared" si="0"/>
        <v>0</v>
      </c>
      <c r="T51" s="3">
        <f t="shared" si="0"/>
        <v>0</v>
      </c>
      <c r="U51" s="3">
        <f t="shared" si="0"/>
        <v>3641000</v>
      </c>
      <c r="V51" s="3">
        <f t="shared" si="0"/>
        <v>0</v>
      </c>
      <c r="W51" s="3">
        <f t="shared" si="0"/>
        <v>0</v>
      </c>
      <c r="X51" s="3">
        <f t="shared" si="0"/>
        <v>0</v>
      </c>
      <c r="Y51" s="3">
        <f t="shared" si="0"/>
        <v>4145000</v>
      </c>
      <c r="Z51" s="3">
        <f t="shared" si="0"/>
        <v>2686000</v>
      </c>
      <c r="AA51" s="3">
        <f t="shared" si="0"/>
        <v>0</v>
      </c>
      <c r="AB51" s="3">
        <f t="shared" si="0"/>
        <v>2500000</v>
      </c>
      <c r="AC51" s="3">
        <f t="shared" si="0"/>
        <v>0</v>
      </c>
      <c r="AD51" s="3">
        <f t="shared" si="0"/>
        <v>0</v>
      </c>
      <c r="AE51" s="3">
        <f t="shared" si="0"/>
        <v>0</v>
      </c>
      <c r="AF51" s="3">
        <f t="shared" si="0"/>
        <v>0</v>
      </c>
      <c r="AG51" s="3">
        <f t="shared" si="0"/>
        <v>0</v>
      </c>
    </row>
    <row r="52" spans="1:33" x14ac:dyDescent="0.25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33" x14ac:dyDescent="0.25">
      <c r="B53" s="3" t="s">
        <v>309</v>
      </c>
      <c r="C53" s="3">
        <f>SUM(D51:AG51)</f>
        <v>58018500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33" x14ac:dyDescent="0.25">
      <c r="D54" s="3" t="s">
        <v>4</v>
      </c>
      <c r="E54" s="3" t="s">
        <v>6</v>
      </c>
      <c r="F54" s="3" t="s">
        <v>9</v>
      </c>
      <c r="G54" s="3" t="s">
        <v>11</v>
      </c>
      <c r="H54" s="3" t="s">
        <v>15</v>
      </c>
      <c r="I54" s="3" t="s">
        <v>18</v>
      </c>
      <c r="J54" s="3" t="s">
        <v>15</v>
      </c>
      <c r="K54" s="3" t="s">
        <v>28</v>
      </c>
      <c r="L54" s="3" t="s">
        <v>35</v>
      </c>
      <c r="M54" s="3" t="s">
        <v>36</v>
      </c>
      <c r="N54" s="3" t="s">
        <v>41</v>
      </c>
      <c r="O54" s="3" t="s">
        <v>71</v>
      </c>
      <c r="P54" s="3" t="s">
        <v>74</v>
      </c>
      <c r="Q54" s="3" t="s">
        <v>88</v>
      </c>
      <c r="R54" s="3" t="s">
        <v>89</v>
      </c>
      <c r="S54" s="3" t="s">
        <v>90</v>
      </c>
      <c r="T54" s="3" t="s">
        <v>105</v>
      </c>
      <c r="U54" s="3" t="s">
        <v>103</v>
      </c>
      <c r="V54" s="3" t="s">
        <v>130</v>
      </c>
      <c r="W54" s="3" t="s">
        <v>131</v>
      </c>
      <c r="X54" s="3" t="s">
        <v>132</v>
      </c>
      <c r="Y54" s="3" t="s">
        <v>155</v>
      </c>
      <c r="Z54" s="3" t="s">
        <v>157</v>
      </c>
      <c r="AA54" s="3"/>
      <c r="AB54" s="3" t="s">
        <v>293</v>
      </c>
      <c r="AC54" s="3" t="s">
        <v>328</v>
      </c>
      <c r="AD54" s="3" t="s">
        <v>330</v>
      </c>
      <c r="AE54" s="3" t="s">
        <v>386</v>
      </c>
      <c r="AF54" s="3" t="s">
        <v>286</v>
      </c>
      <c r="AG54" s="3" t="s">
        <v>303</v>
      </c>
    </row>
    <row r="55" spans="1:33" x14ac:dyDescent="0.25">
      <c r="D55" s="3"/>
      <c r="E55" s="3" t="s">
        <v>7</v>
      </c>
      <c r="F55" s="3"/>
      <c r="G55" s="3" t="s">
        <v>12</v>
      </c>
      <c r="H55" s="3" t="s">
        <v>14</v>
      </c>
      <c r="I55" s="3" t="s">
        <v>19</v>
      </c>
      <c r="J55" s="3" t="s">
        <v>19</v>
      </c>
      <c r="K55" s="3" t="s">
        <v>29</v>
      </c>
      <c r="L55" s="3" t="s">
        <v>34</v>
      </c>
      <c r="M55" s="3" t="s">
        <v>12</v>
      </c>
      <c r="N55" s="3" t="s">
        <v>42</v>
      </c>
      <c r="O55" s="3" t="s">
        <v>72</v>
      </c>
      <c r="P55" s="3" t="s">
        <v>12</v>
      </c>
      <c r="Q55" s="4"/>
      <c r="R55" s="4"/>
      <c r="S55" s="4"/>
      <c r="T55" s="3" t="s">
        <v>91</v>
      </c>
      <c r="U55" s="3" t="s">
        <v>104</v>
      </c>
      <c r="V55" s="4"/>
      <c r="W55" s="3" t="s">
        <v>19</v>
      </c>
      <c r="X55" s="3" t="s">
        <v>114</v>
      </c>
      <c r="Y55" s="3" t="s">
        <v>156</v>
      </c>
      <c r="Z55" s="3" t="s">
        <v>158</v>
      </c>
      <c r="AA55" s="3"/>
      <c r="AB55" s="4"/>
      <c r="AC55" s="3" t="s">
        <v>12</v>
      </c>
      <c r="AD55" s="3" t="s">
        <v>329</v>
      </c>
      <c r="AE55" s="3" t="s">
        <v>387</v>
      </c>
      <c r="AF55" s="3" t="s">
        <v>19</v>
      </c>
      <c r="AG55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0A83B-7C5B-4913-9870-E875C76D0DDD}">
  <dimension ref="A1:AG15"/>
  <sheetViews>
    <sheetView topLeftCell="B1" workbookViewId="0">
      <selection activeCell="E20" sqref="E20"/>
    </sheetView>
  </sheetViews>
  <sheetFormatPr defaultRowHeight="15" x14ac:dyDescent="0.25"/>
  <cols>
    <col min="1" max="1" width="12" customWidth="1"/>
    <col min="2" max="2" width="23.140625" customWidth="1"/>
    <col min="3" max="3" width="10.7109375" bestFit="1" customWidth="1"/>
    <col min="4" max="4" width="11.7109375" customWidth="1"/>
    <col min="5" max="5" width="13.28515625" customWidth="1"/>
    <col min="6" max="6" width="11" customWidth="1"/>
    <col min="7" max="7" width="10.85546875" customWidth="1"/>
    <col min="8" max="8" width="13.28515625" customWidth="1"/>
    <col min="9" max="9" width="12.42578125" customWidth="1"/>
    <col min="10" max="10" width="11.5703125" customWidth="1"/>
    <col min="12" max="12" width="10.85546875" customWidth="1"/>
    <col min="13" max="13" width="13" customWidth="1"/>
    <col min="14" max="14" width="12.140625" customWidth="1"/>
    <col min="16" max="16" width="10.28515625" customWidth="1"/>
    <col min="17" max="17" width="11" customWidth="1"/>
    <col min="18" max="18" width="11.7109375" customWidth="1"/>
    <col min="19" max="19" width="11" customWidth="1"/>
    <col min="20" max="20" width="12.42578125" customWidth="1"/>
    <col min="23" max="23" width="11" customWidth="1"/>
    <col min="24" max="24" width="11.85546875" customWidth="1"/>
    <col min="25" max="25" width="10" customWidth="1"/>
    <col min="26" max="26" width="12" customWidth="1"/>
    <col min="27" max="27" width="12.28515625" customWidth="1"/>
    <col min="29" max="29" width="10" customWidth="1"/>
    <col min="30" max="30" width="15" customWidth="1"/>
    <col min="31" max="32" width="12.5703125" customWidth="1"/>
    <col min="33" max="33" width="12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330</v>
      </c>
      <c r="AE1" s="3" t="s">
        <v>386</v>
      </c>
      <c r="AF1" s="3" t="s">
        <v>286</v>
      </c>
      <c r="AG1" s="3" t="s">
        <v>303</v>
      </c>
    </row>
    <row r="2" spans="1:33" x14ac:dyDescent="0.25">
      <c r="A2" s="3" t="s">
        <v>200</v>
      </c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3" t="s">
        <v>104</v>
      </c>
      <c r="V2" s="4"/>
      <c r="W2" s="3" t="s">
        <v>19</v>
      </c>
      <c r="X2" s="3" t="s">
        <v>114</v>
      </c>
      <c r="Y2" s="3" t="s">
        <v>156</v>
      </c>
      <c r="Z2" s="3" t="s">
        <v>158</v>
      </c>
      <c r="AA2" s="3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/>
      <c r="B3" s="3" t="s">
        <v>200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4"/>
      <c r="AC3" s="3"/>
      <c r="AD3" s="3"/>
      <c r="AE3" s="3"/>
      <c r="AF3" s="3"/>
      <c r="AG3" s="4"/>
    </row>
    <row r="4" spans="1:33" x14ac:dyDescent="0.25">
      <c r="A4" s="3"/>
      <c r="B4" s="4" t="s">
        <v>295</v>
      </c>
      <c r="C4" s="5">
        <v>44258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/>
      <c r="W4" s="3"/>
      <c r="X4" s="3"/>
      <c r="Y4" s="3"/>
      <c r="Z4" s="3"/>
      <c r="AA4" s="3"/>
      <c r="AB4" s="4">
        <v>1640000</v>
      </c>
      <c r="AC4" s="4"/>
      <c r="AD4" s="4"/>
      <c r="AE4" s="4"/>
      <c r="AF4" s="4"/>
      <c r="AG4" s="4"/>
    </row>
    <row r="5" spans="1:33" x14ac:dyDescent="0.25">
      <c r="A5" s="3"/>
      <c r="B5" s="4" t="s">
        <v>294</v>
      </c>
      <c r="C5" s="5">
        <v>44223</v>
      </c>
      <c r="D5" s="4">
        <v>1500000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3"/>
      <c r="U5" s="3"/>
      <c r="V5" s="4"/>
      <c r="W5" s="3"/>
      <c r="X5" s="3"/>
      <c r="Y5" s="3"/>
      <c r="Z5" s="3"/>
      <c r="AA5" s="4"/>
      <c r="AB5" s="4"/>
      <c r="AC5" s="4"/>
      <c r="AD5" s="4"/>
      <c r="AE5" s="4"/>
      <c r="AF5" s="4"/>
      <c r="AG5" s="4"/>
    </row>
    <row r="6" spans="1:33" x14ac:dyDescent="0.25">
      <c r="A6" s="4"/>
      <c r="B6" s="4" t="s">
        <v>201</v>
      </c>
      <c r="C6" s="5">
        <v>44177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>
        <v>2700000</v>
      </c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4"/>
      <c r="B7" s="4" t="s">
        <v>202</v>
      </c>
      <c r="C7" s="5">
        <v>44175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1290000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203</v>
      </c>
      <c r="C8" s="5">
        <v>44155</v>
      </c>
      <c r="D8" s="4"/>
      <c r="E8" s="4"/>
      <c r="F8" s="4">
        <v>1170000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204</v>
      </c>
      <c r="C9" s="5">
        <v>44118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>
        <v>650000</v>
      </c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205</v>
      </c>
      <c r="C10" s="5">
        <v>44028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>
        <v>845000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/>
      <c r="B11" s="3" t="s">
        <v>341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3" t="s">
        <v>341</v>
      </c>
      <c r="B12" s="4" t="s">
        <v>342</v>
      </c>
      <c r="C12" s="5">
        <v>44287</v>
      </c>
      <c r="D12" s="4"/>
      <c r="E12" s="4"/>
      <c r="F12" s="4">
        <v>3550000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4"/>
      <c r="B13" s="3" t="s">
        <v>332</v>
      </c>
      <c r="C13" s="3"/>
      <c r="D13" s="3">
        <f>SUM(D4:D12)</f>
        <v>1500000</v>
      </c>
      <c r="E13" s="3">
        <f t="shared" ref="E13:AG13" si="0">SUM(E4:E12)</f>
        <v>0</v>
      </c>
      <c r="F13" s="3">
        <f t="shared" si="0"/>
        <v>4720000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  <c r="M13" s="3">
        <f t="shared" si="0"/>
        <v>0</v>
      </c>
      <c r="N13" s="3">
        <f t="shared" si="0"/>
        <v>0</v>
      </c>
      <c r="O13" s="3">
        <f t="shared" si="0"/>
        <v>0</v>
      </c>
      <c r="P13" s="3">
        <f t="shared" si="0"/>
        <v>0</v>
      </c>
      <c r="Q13" s="3">
        <f t="shared" si="0"/>
        <v>0</v>
      </c>
      <c r="R13" s="3">
        <f t="shared" si="0"/>
        <v>0</v>
      </c>
      <c r="S13" s="3">
        <f t="shared" si="0"/>
        <v>0</v>
      </c>
      <c r="T13" s="3">
        <f t="shared" si="0"/>
        <v>0</v>
      </c>
      <c r="U13" s="3">
        <f t="shared" si="0"/>
        <v>0</v>
      </c>
      <c r="V13" s="3">
        <f t="shared" si="0"/>
        <v>2135000</v>
      </c>
      <c r="W13" s="3">
        <f t="shared" si="0"/>
        <v>3350000</v>
      </c>
      <c r="X13" s="3">
        <f t="shared" si="0"/>
        <v>0</v>
      </c>
      <c r="Y13" s="3">
        <f t="shared" si="0"/>
        <v>0</v>
      </c>
      <c r="Z13" s="3">
        <f t="shared" si="0"/>
        <v>0</v>
      </c>
      <c r="AA13" s="3">
        <f t="shared" si="0"/>
        <v>0</v>
      </c>
      <c r="AB13" s="3">
        <f t="shared" si="0"/>
        <v>1640000</v>
      </c>
      <c r="AC13" s="3">
        <f t="shared" si="0"/>
        <v>0</v>
      </c>
      <c r="AD13" s="3">
        <f t="shared" si="0"/>
        <v>0</v>
      </c>
      <c r="AE13" s="3">
        <f t="shared" si="0"/>
        <v>0</v>
      </c>
      <c r="AF13" s="3">
        <f t="shared" si="0"/>
        <v>0</v>
      </c>
      <c r="AG13" s="3">
        <f t="shared" si="0"/>
        <v>0</v>
      </c>
    </row>
    <row r="15" spans="1:33" x14ac:dyDescent="0.25">
      <c r="B15" s="3" t="s">
        <v>309</v>
      </c>
      <c r="C15" s="3"/>
      <c r="D15" s="3">
        <f>SUM(D13:AG13)</f>
        <v>13345000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3963-5DA9-4CEE-942F-F5E591C46E60}">
  <dimension ref="A1:AG15"/>
  <sheetViews>
    <sheetView workbookViewId="0">
      <selection activeCell="A3" sqref="A3"/>
    </sheetView>
  </sheetViews>
  <sheetFormatPr defaultRowHeight="15" x14ac:dyDescent="0.25"/>
  <cols>
    <col min="1" max="1" width="13.85546875" customWidth="1"/>
    <col min="2" max="2" width="18.85546875" customWidth="1"/>
    <col min="3" max="3" width="13.85546875" customWidth="1"/>
    <col min="4" max="4" width="11.140625" customWidth="1"/>
    <col min="5" max="5" width="13.28515625" customWidth="1"/>
    <col min="6" max="6" width="11.28515625" customWidth="1"/>
    <col min="7" max="7" width="11.140625" customWidth="1"/>
    <col min="8" max="8" width="12" customWidth="1"/>
    <col min="9" max="9" width="12.140625" customWidth="1"/>
    <col min="10" max="10" width="11.28515625" customWidth="1"/>
    <col min="12" max="12" width="10.42578125" customWidth="1"/>
    <col min="13" max="13" width="12.42578125" customWidth="1"/>
    <col min="14" max="14" width="11.42578125" customWidth="1"/>
    <col min="16" max="16" width="10" customWidth="1"/>
    <col min="17" max="17" width="11.140625" customWidth="1"/>
    <col min="18" max="18" width="12.42578125" customWidth="1"/>
    <col min="19" max="19" width="10.85546875" customWidth="1"/>
    <col min="20" max="20" width="12.7109375" customWidth="1"/>
    <col min="23" max="23" width="11.42578125" customWidth="1"/>
    <col min="24" max="24" width="11.85546875" customWidth="1"/>
    <col min="25" max="25" width="9.85546875" customWidth="1"/>
    <col min="26" max="26" width="11.5703125" customWidth="1"/>
    <col min="27" max="27" width="14.5703125" customWidth="1"/>
    <col min="29" max="29" width="10.5703125" customWidth="1"/>
    <col min="30" max="30" width="14.7109375" customWidth="1"/>
    <col min="31" max="31" width="12.85546875" customWidth="1"/>
    <col min="32" max="32" width="10.85546875" customWidth="1"/>
    <col min="33" max="33" width="11.4257812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382</v>
      </c>
      <c r="AE1" s="3" t="s">
        <v>386</v>
      </c>
      <c r="AF1" s="3" t="s">
        <v>286</v>
      </c>
      <c r="AG1" s="3" t="s">
        <v>303</v>
      </c>
    </row>
    <row r="2" spans="1:33" x14ac:dyDescent="0.25"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3" t="s">
        <v>104</v>
      </c>
      <c r="V2" s="4"/>
      <c r="W2" s="3" t="s">
        <v>19</v>
      </c>
      <c r="X2" s="3" t="s">
        <v>114</v>
      </c>
      <c r="Y2" s="3" t="s">
        <v>156</v>
      </c>
      <c r="Z2" s="3" t="s">
        <v>158</v>
      </c>
      <c r="AA2" s="3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 t="s">
        <v>206</v>
      </c>
      <c r="B3" s="4" t="s">
        <v>308</v>
      </c>
      <c r="C3" s="5">
        <v>44285</v>
      </c>
      <c r="D3" s="4"/>
      <c r="E3" s="4"/>
      <c r="F3" s="4"/>
      <c r="G3" s="4"/>
      <c r="H3" s="4">
        <v>8450000</v>
      </c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4"/>
      <c r="AC3" s="4"/>
      <c r="AD3" s="4"/>
      <c r="AE3" s="4"/>
      <c r="AF3" s="4"/>
      <c r="AG3" s="4"/>
    </row>
    <row r="4" spans="1:33" x14ac:dyDescent="0.25">
      <c r="A4" s="3"/>
      <c r="B4" s="4" t="s">
        <v>302</v>
      </c>
      <c r="C4" s="5">
        <v>44279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3"/>
      <c r="U4" s="3"/>
      <c r="V4" s="4"/>
      <c r="W4" s="3"/>
      <c r="X4" s="3"/>
      <c r="Y4" s="3"/>
      <c r="Z4" s="3"/>
      <c r="AA4" s="3"/>
      <c r="AB4" s="4"/>
      <c r="AC4" s="4"/>
      <c r="AD4" s="4"/>
      <c r="AE4" s="4"/>
      <c r="AF4" s="4"/>
      <c r="AG4" s="4">
        <v>2350000</v>
      </c>
    </row>
    <row r="5" spans="1:33" x14ac:dyDescent="0.25">
      <c r="A5" s="4"/>
      <c r="B5" s="4" t="s">
        <v>207</v>
      </c>
      <c r="C5" s="5">
        <v>44244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214</v>
      </c>
      <c r="AB5" s="4"/>
      <c r="AC5" s="4"/>
      <c r="AD5" s="4"/>
      <c r="AE5" s="4"/>
      <c r="AF5" s="4"/>
      <c r="AG5" s="4"/>
    </row>
    <row r="6" spans="1:33" x14ac:dyDescent="0.25">
      <c r="A6" s="4"/>
      <c r="B6" s="4" t="s">
        <v>208</v>
      </c>
      <c r="C6" s="5">
        <v>44242</v>
      </c>
      <c r="D6" s="4"/>
      <c r="E6" s="4"/>
      <c r="F6" s="4">
        <v>2700000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4"/>
      <c r="B7" s="4" t="s">
        <v>209</v>
      </c>
      <c r="C7" s="5">
        <v>44166</v>
      </c>
      <c r="D7" s="4"/>
      <c r="E7" s="4"/>
      <c r="F7" s="4"/>
      <c r="G7" s="4"/>
      <c r="H7" s="4"/>
      <c r="I7" s="4"/>
      <c r="J7" s="4"/>
      <c r="K7" s="4"/>
      <c r="L7" s="4">
        <v>1605550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210</v>
      </c>
      <c r="C8" s="5">
        <v>44158</v>
      </c>
      <c r="D8" s="4"/>
      <c r="E8" s="4"/>
      <c r="F8" s="4">
        <v>1875000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211</v>
      </c>
      <c r="C9" s="5">
        <v>44081</v>
      </c>
      <c r="D9" s="4"/>
      <c r="E9" s="4"/>
      <c r="F9" s="4"/>
      <c r="G9" s="4"/>
      <c r="H9" s="4"/>
      <c r="I9" s="4"/>
      <c r="J9" s="4"/>
      <c r="K9" s="4"/>
      <c r="L9" s="4">
        <v>1765000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3" t="s">
        <v>402</v>
      </c>
      <c r="C10" s="4"/>
      <c r="D10" s="3">
        <f>SUM(D3:D9)</f>
        <v>0</v>
      </c>
      <c r="E10" s="3">
        <f t="shared" ref="E10:AG10" si="0">SUM(E3:E9)</f>
        <v>0</v>
      </c>
      <c r="F10" s="3">
        <f t="shared" si="0"/>
        <v>4575000</v>
      </c>
      <c r="G10" s="3">
        <f t="shared" si="0"/>
        <v>0</v>
      </c>
      <c r="H10" s="3">
        <f t="shared" si="0"/>
        <v>8450000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3370550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  <c r="Q10" s="3">
        <f t="shared" si="0"/>
        <v>0</v>
      </c>
      <c r="R10" s="3">
        <f t="shared" si="0"/>
        <v>0</v>
      </c>
      <c r="S10" s="3">
        <f t="shared" si="0"/>
        <v>0</v>
      </c>
      <c r="T10" s="3">
        <f t="shared" si="0"/>
        <v>0</v>
      </c>
      <c r="U10" s="3">
        <f t="shared" si="0"/>
        <v>0</v>
      </c>
      <c r="V10" s="3">
        <f t="shared" si="0"/>
        <v>0</v>
      </c>
      <c r="W10" s="3">
        <f t="shared" si="0"/>
        <v>0</v>
      </c>
      <c r="X10" s="3">
        <f t="shared" si="0"/>
        <v>0</v>
      </c>
      <c r="Y10" s="3">
        <f t="shared" si="0"/>
        <v>0</v>
      </c>
      <c r="Z10" s="3">
        <f t="shared" si="0"/>
        <v>0</v>
      </c>
      <c r="AA10" s="3">
        <f t="shared" si="0"/>
        <v>0</v>
      </c>
      <c r="AB10" s="3">
        <f t="shared" si="0"/>
        <v>0</v>
      </c>
      <c r="AC10" s="3">
        <f t="shared" si="0"/>
        <v>0</v>
      </c>
      <c r="AD10" s="3">
        <f t="shared" si="0"/>
        <v>0</v>
      </c>
      <c r="AE10" s="3">
        <f t="shared" si="0"/>
        <v>0</v>
      </c>
      <c r="AF10" s="3">
        <f t="shared" si="0"/>
        <v>0</v>
      </c>
      <c r="AG10" s="3">
        <f t="shared" si="0"/>
        <v>2350000</v>
      </c>
    </row>
    <row r="12" spans="1:33" x14ac:dyDescent="0.25">
      <c r="B12" s="3" t="s">
        <v>403</v>
      </c>
      <c r="C12" s="3">
        <f>SUM(D10:AG10)</f>
        <v>18745550</v>
      </c>
    </row>
    <row r="14" spans="1:33" x14ac:dyDescent="0.25">
      <c r="AE14" s="1"/>
      <c r="AF14" s="1"/>
      <c r="AG14" s="1"/>
    </row>
    <row r="15" spans="1:33" x14ac:dyDescent="0.25">
      <c r="AE15" s="1"/>
      <c r="AF1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DF370-0D6C-4175-A277-D504F8AF175A}">
  <dimension ref="A1:AG84"/>
  <sheetViews>
    <sheetView topLeftCell="A62" workbookViewId="0">
      <selection activeCell="AF82" sqref="AF82"/>
    </sheetView>
  </sheetViews>
  <sheetFormatPr defaultRowHeight="15" x14ac:dyDescent="0.25"/>
  <cols>
    <col min="1" max="1" width="14.5703125" customWidth="1"/>
    <col min="2" max="2" width="22.5703125" customWidth="1"/>
    <col min="3" max="3" width="11.7109375" customWidth="1"/>
    <col min="4" max="4" width="10.5703125" customWidth="1"/>
    <col min="5" max="5" width="12.85546875" customWidth="1"/>
    <col min="6" max="6" width="10.5703125" customWidth="1"/>
    <col min="7" max="7" width="11.42578125" customWidth="1"/>
    <col min="8" max="8" width="12.42578125" customWidth="1"/>
    <col min="9" max="9" width="12.28515625" customWidth="1"/>
    <col min="10" max="10" width="11.28515625" customWidth="1"/>
    <col min="12" max="12" width="10.5703125" customWidth="1"/>
    <col min="13" max="14" width="12.28515625" customWidth="1"/>
    <col min="16" max="16" width="10.42578125" customWidth="1"/>
    <col min="17" max="17" width="10.5703125" customWidth="1"/>
    <col min="18" max="18" width="11.7109375" customWidth="1"/>
    <col min="19" max="19" width="10.28515625" customWidth="1"/>
    <col min="20" max="20" width="12.7109375" customWidth="1"/>
    <col min="23" max="23" width="11" customWidth="1"/>
    <col min="24" max="24" width="11.7109375" customWidth="1"/>
    <col min="25" max="25" width="10" customWidth="1"/>
    <col min="26" max="26" width="11.28515625" customWidth="1"/>
    <col min="27" max="27" width="12.5703125" customWidth="1"/>
    <col min="29" max="29" width="10.28515625" customWidth="1"/>
    <col min="30" max="30" width="13.7109375" customWidth="1"/>
    <col min="31" max="32" width="12.7109375" customWidth="1"/>
    <col min="33" max="33" width="11.4257812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382</v>
      </c>
      <c r="AE1" s="3" t="s">
        <v>386</v>
      </c>
      <c r="AF1" s="3" t="s">
        <v>286</v>
      </c>
      <c r="AG1" s="3" t="s">
        <v>303</v>
      </c>
    </row>
    <row r="2" spans="1:33" x14ac:dyDescent="0.25"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3" t="s">
        <v>104</v>
      </c>
      <c r="V2" s="4"/>
      <c r="W2" s="3" t="s">
        <v>19</v>
      </c>
      <c r="X2" s="3" t="s">
        <v>114</v>
      </c>
      <c r="Y2" s="3" t="s">
        <v>156</v>
      </c>
      <c r="Z2" s="3" t="s">
        <v>158</v>
      </c>
      <c r="AA2" s="3" t="s">
        <v>213</v>
      </c>
      <c r="AB2" s="4"/>
      <c r="AC2" s="3" t="s">
        <v>12</v>
      </c>
      <c r="AD2" s="3" t="s">
        <v>329</v>
      </c>
      <c r="AE2" s="3" t="s">
        <v>387</v>
      </c>
      <c r="AF2" s="3" t="s">
        <v>19</v>
      </c>
      <c r="AG2" s="4"/>
    </row>
    <row r="3" spans="1:33" x14ac:dyDescent="0.25">
      <c r="A3" s="3" t="s">
        <v>215</v>
      </c>
      <c r="B3" s="4" t="s">
        <v>304</v>
      </c>
      <c r="C3" s="5">
        <v>44267</v>
      </c>
      <c r="D3" s="4"/>
      <c r="E3" s="4"/>
      <c r="F3" s="4"/>
      <c r="G3" s="4"/>
      <c r="H3" s="4"/>
      <c r="I3" s="4">
        <v>870000</v>
      </c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3"/>
      <c r="V3" s="4"/>
      <c r="W3" s="3"/>
      <c r="X3" s="3"/>
      <c r="Y3" s="3"/>
      <c r="Z3" s="3"/>
      <c r="AA3" s="3"/>
      <c r="AB3" s="4"/>
      <c r="AC3" s="4"/>
      <c r="AD3" s="4"/>
      <c r="AE3" s="4"/>
      <c r="AF3" s="4"/>
      <c r="AG3" s="4"/>
    </row>
    <row r="4" spans="1:33" x14ac:dyDescent="0.25">
      <c r="A4" s="4"/>
      <c r="B4" s="4" t="s">
        <v>216</v>
      </c>
      <c r="C4" s="5">
        <v>44252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2200000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x14ac:dyDescent="0.25">
      <c r="A5" s="4"/>
      <c r="B5" s="4" t="s">
        <v>217</v>
      </c>
      <c r="C5" s="5">
        <v>44246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1240000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x14ac:dyDescent="0.25">
      <c r="A6" s="4"/>
      <c r="B6" s="4" t="s">
        <v>218</v>
      </c>
      <c r="C6" s="5">
        <v>44244</v>
      </c>
      <c r="D6" s="4"/>
      <c r="E6" s="4"/>
      <c r="F6" s="4"/>
      <c r="G6" s="4"/>
      <c r="H6" s="4"/>
      <c r="I6" s="4">
        <v>1120000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4"/>
      <c r="B7" s="4" t="s">
        <v>219</v>
      </c>
      <c r="C7" s="5">
        <v>44239</v>
      </c>
      <c r="D7" s="4"/>
      <c r="E7" s="4"/>
      <c r="F7" s="4"/>
      <c r="G7" s="4"/>
      <c r="H7" s="4"/>
      <c r="I7" s="4">
        <v>2255000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220</v>
      </c>
      <c r="C8" s="5">
        <v>44239</v>
      </c>
      <c r="D8" s="4"/>
      <c r="E8" s="4"/>
      <c r="F8" s="4"/>
      <c r="G8" s="4"/>
      <c r="H8" s="4">
        <v>2140000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4"/>
      <c r="B9" s="4" t="s">
        <v>221</v>
      </c>
      <c r="C9" s="5">
        <v>44235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751000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222</v>
      </c>
      <c r="C10" s="5">
        <v>44229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>
        <v>910000</v>
      </c>
      <c r="Z10" s="4"/>
      <c r="AA10" s="4"/>
      <c r="AB10" s="4"/>
      <c r="AC10" s="4"/>
      <c r="AD10" s="4"/>
      <c r="AE10" s="4"/>
      <c r="AF10" s="4"/>
      <c r="AG10" s="4"/>
    </row>
    <row r="11" spans="1:33" x14ac:dyDescent="0.25">
      <c r="A11" s="4"/>
      <c r="B11" s="4" t="s">
        <v>223</v>
      </c>
      <c r="C11" s="5">
        <v>44214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>
        <v>935000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4"/>
      <c r="B12" s="4" t="s">
        <v>224</v>
      </c>
      <c r="C12" s="5">
        <v>44183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1050000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4"/>
      <c r="B13" s="4" t="s">
        <v>225</v>
      </c>
      <c r="C13" s="5">
        <v>44183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>
        <v>785000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4"/>
      <c r="B14" s="4" t="s">
        <v>226</v>
      </c>
      <c r="C14" s="5">
        <v>44181</v>
      </c>
      <c r="D14" s="4"/>
      <c r="E14" s="4"/>
      <c r="F14" s="4"/>
      <c r="G14" s="4"/>
      <c r="H14" s="4"/>
      <c r="I14" s="4">
        <v>790000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4"/>
      <c r="B15" s="4" t="s">
        <v>227</v>
      </c>
      <c r="C15" s="5">
        <v>44181</v>
      </c>
      <c r="D15" s="4"/>
      <c r="E15" s="4"/>
      <c r="F15" s="4"/>
      <c r="G15" s="4"/>
      <c r="H15" s="4"/>
      <c r="I15" s="4">
        <v>760000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4"/>
      <c r="B16" s="4" t="s">
        <v>228</v>
      </c>
      <c r="C16" s="5">
        <v>44181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>
        <v>315000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4"/>
      <c r="B17" s="4" t="s">
        <v>229</v>
      </c>
      <c r="C17" s="5">
        <v>44180</v>
      </c>
      <c r="D17" s="4"/>
      <c r="E17" s="4"/>
      <c r="F17" s="4"/>
      <c r="G17" s="4"/>
      <c r="H17" s="4"/>
      <c r="I17" s="4"/>
      <c r="J17" s="4">
        <v>900000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x14ac:dyDescent="0.25">
      <c r="A18" s="4"/>
      <c r="B18" s="4" t="s">
        <v>230</v>
      </c>
      <c r="C18" s="5">
        <v>44179</v>
      </c>
      <c r="D18" s="4"/>
      <c r="E18" s="4"/>
      <c r="F18" s="4"/>
      <c r="G18" s="4"/>
      <c r="H18" s="4"/>
      <c r="I18" s="4"/>
      <c r="J18" s="4"/>
      <c r="K18" s="4"/>
      <c r="L18" s="4">
        <v>720000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4"/>
      <c r="B19" s="4" t="s">
        <v>231</v>
      </c>
      <c r="C19" s="5">
        <v>44170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>
        <v>910000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/>
      <c r="B20" s="4" t="s">
        <v>232</v>
      </c>
      <c r="C20" s="5">
        <v>44170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451500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x14ac:dyDescent="0.25">
      <c r="A21" s="4"/>
      <c r="B21" s="4" t="s">
        <v>233</v>
      </c>
      <c r="C21" s="5">
        <v>44169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>
        <v>975000</v>
      </c>
      <c r="AA21" s="4"/>
      <c r="AB21" s="4"/>
      <c r="AC21" s="4"/>
      <c r="AD21" s="4"/>
      <c r="AE21" s="4"/>
      <c r="AF21" s="4"/>
      <c r="AG21" s="4"/>
    </row>
    <row r="22" spans="1:33" x14ac:dyDescent="0.25">
      <c r="A22" s="4"/>
      <c r="B22" s="4" t="s">
        <v>234</v>
      </c>
      <c r="C22" s="5">
        <v>44169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>
        <v>895000</v>
      </c>
      <c r="AA22" s="4"/>
      <c r="AB22" s="4"/>
      <c r="AC22" s="4"/>
      <c r="AD22" s="4"/>
      <c r="AE22" s="4"/>
      <c r="AF22" s="4"/>
      <c r="AG22" s="4"/>
    </row>
    <row r="23" spans="1:33" x14ac:dyDescent="0.25">
      <c r="A23" s="4"/>
      <c r="B23" s="4" t="s">
        <v>235</v>
      </c>
      <c r="C23" s="5">
        <v>44169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>
        <v>850000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x14ac:dyDescent="0.25">
      <c r="A24" s="4"/>
      <c r="B24" s="4" t="s">
        <v>236</v>
      </c>
      <c r="C24" s="5">
        <v>44168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>
        <v>1115000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x14ac:dyDescent="0.25">
      <c r="A25" s="4"/>
      <c r="B25" s="4" t="s">
        <v>237</v>
      </c>
      <c r="C25" s="5">
        <v>44166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>
        <v>940000</v>
      </c>
      <c r="Z25" s="4"/>
      <c r="AA25" s="4"/>
      <c r="AB25" s="4"/>
      <c r="AC25" s="4"/>
      <c r="AD25" s="4"/>
      <c r="AE25" s="4"/>
      <c r="AF25" s="4"/>
      <c r="AG25" s="4"/>
    </row>
    <row r="26" spans="1:33" x14ac:dyDescent="0.25">
      <c r="A26" s="4"/>
      <c r="B26" s="4" t="s">
        <v>238</v>
      </c>
      <c r="C26" s="5">
        <v>44166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899000</v>
      </c>
      <c r="Z26" s="4"/>
      <c r="AA26" s="4"/>
      <c r="AB26" s="4"/>
      <c r="AC26" s="4"/>
      <c r="AD26" s="4"/>
      <c r="AE26" s="4"/>
      <c r="AF26" s="4"/>
      <c r="AG26" s="4"/>
    </row>
    <row r="27" spans="1:33" x14ac:dyDescent="0.25">
      <c r="A27" s="4"/>
      <c r="B27" s="4" t="s">
        <v>239</v>
      </c>
      <c r="C27" s="5">
        <v>44166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>
        <v>820000</v>
      </c>
      <c r="Z27" s="4"/>
      <c r="AA27" s="4"/>
      <c r="AB27" s="4"/>
      <c r="AC27" s="4"/>
      <c r="AD27" s="4"/>
      <c r="AE27" s="4"/>
      <c r="AF27" s="4"/>
      <c r="AG27" s="4"/>
    </row>
    <row r="28" spans="1:33" x14ac:dyDescent="0.25">
      <c r="A28" s="4"/>
      <c r="B28" s="4" t="s">
        <v>240</v>
      </c>
      <c r="C28" s="5">
        <v>44165</v>
      </c>
      <c r="D28" s="4"/>
      <c r="E28" s="4"/>
      <c r="F28" s="4"/>
      <c r="G28" s="4"/>
      <c r="H28" s="4"/>
      <c r="I28" s="4">
        <v>860000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x14ac:dyDescent="0.25">
      <c r="A29" s="4"/>
      <c r="B29" s="4" t="s">
        <v>241</v>
      </c>
      <c r="C29" s="5">
        <v>44165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850000</v>
      </c>
      <c r="Z29" s="4"/>
      <c r="AA29" s="4"/>
      <c r="AB29" s="4"/>
      <c r="AC29" s="4"/>
      <c r="AD29" s="4"/>
      <c r="AE29" s="4"/>
      <c r="AF29" s="4"/>
      <c r="AG29" s="4"/>
    </row>
    <row r="30" spans="1:33" x14ac:dyDescent="0.25">
      <c r="A30" s="4"/>
      <c r="B30" s="4" t="s">
        <v>242</v>
      </c>
      <c r="C30" s="5">
        <v>44165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>
        <v>810000</v>
      </c>
      <c r="Z30" s="4"/>
      <c r="AA30" s="4"/>
      <c r="AB30" s="4"/>
      <c r="AC30" s="4"/>
      <c r="AD30" s="4"/>
      <c r="AE30" s="4"/>
      <c r="AF30" s="4"/>
      <c r="AG30" s="4"/>
    </row>
    <row r="31" spans="1:33" x14ac:dyDescent="0.25">
      <c r="A31" s="4"/>
      <c r="B31" s="4" t="s">
        <v>243</v>
      </c>
      <c r="C31" s="5">
        <v>44165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>
        <v>760000</v>
      </c>
      <c r="Z31" s="4"/>
      <c r="AA31" s="4"/>
      <c r="AB31" s="4"/>
      <c r="AC31" s="4"/>
      <c r="AD31" s="4"/>
      <c r="AE31" s="4"/>
      <c r="AF31" s="4"/>
      <c r="AG31" s="4"/>
    </row>
    <row r="32" spans="1:33" x14ac:dyDescent="0.25">
      <c r="A32" s="4"/>
      <c r="B32" s="4" t="s">
        <v>244</v>
      </c>
      <c r="C32" s="5">
        <v>44161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840000</v>
      </c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x14ac:dyDescent="0.25">
      <c r="A33" s="4"/>
      <c r="B33" s="4" t="s">
        <v>245</v>
      </c>
      <c r="C33" s="5">
        <v>44158</v>
      </c>
      <c r="D33" s="4"/>
      <c r="E33" s="4"/>
      <c r="F33" s="4"/>
      <c r="G33" s="4"/>
      <c r="H33" s="4"/>
      <c r="I33" s="4">
        <v>975000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5">
      <c r="A34" s="4"/>
      <c r="B34" s="4" t="s">
        <v>246</v>
      </c>
      <c r="C34" s="5">
        <v>44158</v>
      </c>
      <c r="D34" s="4"/>
      <c r="E34" s="4"/>
      <c r="F34" s="4"/>
      <c r="G34" s="4"/>
      <c r="H34" s="4"/>
      <c r="I34" s="4">
        <v>970000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x14ac:dyDescent="0.25">
      <c r="A35" s="4"/>
      <c r="B35" s="4" t="s">
        <v>247</v>
      </c>
      <c r="C35" s="5">
        <v>44158</v>
      </c>
      <c r="D35" s="4"/>
      <c r="E35" s="4"/>
      <c r="F35" s="4"/>
      <c r="G35" s="4"/>
      <c r="H35" s="4"/>
      <c r="I35" s="4">
        <v>870000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5">
      <c r="A36" s="4"/>
      <c r="B36" s="4" t="s">
        <v>248</v>
      </c>
      <c r="C36" s="5">
        <v>44158</v>
      </c>
      <c r="D36" s="4"/>
      <c r="E36" s="4"/>
      <c r="F36" s="4"/>
      <c r="G36" s="4"/>
      <c r="H36" s="4"/>
      <c r="I36" s="4">
        <v>780000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x14ac:dyDescent="0.25">
      <c r="A37" s="4"/>
      <c r="B37" s="4" t="s">
        <v>249</v>
      </c>
      <c r="C37" s="5">
        <v>44158</v>
      </c>
      <c r="D37" s="4"/>
      <c r="E37" s="4"/>
      <c r="F37" s="4"/>
      <c r="G37" s="4"/>
      <c r="H37" s="4"/>
      <c r="I37" s="4">
        <v>730000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x14ac:dyDescent="0.25">
      <c r="A38" s="4"/>
      <c r="B38" s="4" t="s">
        <v>250</v>
      </c>
      <c r="C38" s="5">
        <v>44158</v>
      </c>
      <c r="D38" s="4"/>
      <c r="E38" s="4"/>
      <c r="F38" s="4"/>
      <c r="G38" s="4"/>
      <c r="H38" s="4"/>
      <c r="I38" s="4">
        <v>720000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5">
      <c r="A39" s="4"/>
      <c r="B39" s="4" t="s">
        <v>251</v>
      </c>
      <c r="C39" s="5">
        <v>44155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1300005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x14ac:dyDescent="0.25">
      <c r="A40" s="4"/>
      <c r="B40" s="4" t="s">
        <v>252</v>
      </c>
      <c r="C40" s="5">
        <v>44155</v>
      </c>
      <c r="D40" s="4"/>
      <c r="E40" s="4"/>
      <c r="F40" s="4">
        <v>890000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x14ac:dyDescent="0.25">
      <c r="A41" s="4"/>
      <c r="B41" s="4" t="s">
        <v>253</v>
      </c>
      <c r="C41" s="5">
        <v>44152</v>
      </c>
      <c r="D41" s="4"/>
      <c r="E41" s="4"/>
      <c r="F41" s="4"/>
      <c r="G41" s="4"/>
      <c r="H41" s="4"/>
      <c r="I41" s="4">
        <v>1150000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x14ac:dyDescent="0.25">
      <c r="A42" s="4"/>
      <c r="B42" s="4" t="s">
        <v>254</v>
      </c>
      <c r="C42" s="5">
        <v>44147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905000</v>
      </c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x14ac:dyDescent="0.25">
      <c r="A43" s="4"/>
      <c r="B43" s="4" t="s">
        <v>255</v>
      </c>
      <c r="C43" s="5">
        <v>44134</v>
      </c>
      <c r="D43" s="4"/>
      <c r="E43" s="4"/>
      <c r="F43" s="4"/>
      <c r="G43" s="4"/>
      <c r="H43" s="4"/>
      <c r="I43" s="4">
        <v>1175000</v>
      </c>
      <c r="J43" s="4"/>
      <c r="K43" s="4"/>
      <c r="L43" s="4"/>
      <c r="M43" s="4"/>
      <c r="N43" s="4"/>
      <c r="O43" s="4"/>
      <c r="P43" s="4"/>
      <c r="Q43" s="4">
        <v>755000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x14ac:dyDescent="0.25">
      <c r="A44" s="4"/>
      <c r="B44" s="4" t="s">
        <v>256</v>
      </c>
      <c r="C44" s="5">
        <v>44125</v>
      </c>
      <c r="D44" s="4"/>
      <c r="E44" s="4"/>
      <c r="F44" s="4"/>
      <c r="G44" s="4"/>
      <c r="H44" s="4"/>
      <c r="I44" s="4">
        <v>1000000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>
        <v>1270000</v>
      </c>
      <c r="AA44" s="4"/>
      <c r="AB44" s="4"/>
      <c r="AC44" s="4"/>
      <c r="AD44" s="4"/>
      <c r="AE44" s="4"/>
      <c r="AF44" s="4"/>
      <c r="AG44" s="4"/>
    </row>
    <row r="45" spans="1:33" x14ac:dyDescent="0.25">
      <c r="A45" s="4"/>
      <c r="B45" s="4" t="s">
        <v>257</v>
      </c>
      <c r="C45" s="5">
        <v>44124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v>705000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x14ac:dyDescent="0.25">
      <c r="A46" s="4"/>
      <c r="B46" s="4" t="s">
        <v>258</v>
      </c>
      <c r="C46" s="5">
        <v>44105</v>
      </c>
      <c r="D46" s="4"/>
      <c r="E46" s="4"/>
      <c r="F46" s="4"/>
      <c r="G46" s="4"/>
      <c r="H46" s="4"/>
      <c r="I46" s="4">
        <v>1000000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x14ac:dyDescent="0.25">
      <c r="A47" s="4"/>
      <c r="B47" s="4" t="s">
        <v>259</v>
      </c>
      <c r="C47" s="5">
        <v>44098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880000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x14ac:dyDescent="0.25">
      <c r="A48" s="4"/>
      <c r="B48" s="4" t="s">
        <v>260</v>
      </c>
      <c r="C48" s="5">
        <v>44088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>
        <v>750000</v>
      </c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x14ac:dyDescent="0.25">
      <c r="A49" s="4"/>
      <c r="B49" s="4" t="s">
        <v>261</v>
      </c>
      <c r="C49" s="5">
        <v>44085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>
        <v>690000</v>
      </c>
      <c r="AA49" s="4"/>
      <c r="AB49" s="4"/>
      <c r="AC49" s="4"/>
      <c r="AD49" s="4"/>
      <c r="AE49" s="4"/>
      <c r="AF49" s="4"/>
      <c r="AG49" s="4"/>
    </row>
    <row r="50" spans="1:33" x14ac:dyDescent="0.25">
      <c r="A50" s="4"/>
      <c r="B50" s="4" t="s">
        <v>262</v>
      </c>
      <c r="C50" s="5">
        <v>44085</v>
      </c>
      <c r="D50" s="4"/>
      <c r="E50" s="4"/>
      <c r="F50" s="4"/>
      <c r="G50" s="4"/>
      <c r="H50" s="4"/>
      <c r="I50" s="4">
        <v>470000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x14ac:dyDescent="0.25">
      <c r="A51" s="4"/>
      <c r="B51" s="4" t="s">
        <v>263</v>
      </c>
      <c r="C51" s="5">
        <v>44085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>
        <v>810000</v>
      </c>
      <c r="Z51" s="4"/>
      <c r="AA51" s="4"/>
      <c r="AB51" s="4"/>
      <c r="AC51" s="4"/>
      <c r="AD51" s="4"/>
      <c r="AE51" s="4"/>
      <c r="AF51" s="4"/>
      <c r="AG51" s="4"/>
    </row>
    <row r="52" spans="1:33" x14ac:dyDescent="0.25">
      <c r="A52" s="4"/>
      <c r="B52" s="4" t="s">
        <v>264</v>
      </c>
      <c r="C52" s="5">
        <v>44076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>
        <v>920000</v>
      </c>
      <c r="Z52" s="4"/>
      <c r="AA52" s="4"/>
      <c r="AB52" s="4"/>
      <c r="AC52" s="4"/>
      <c r="AD52" s="4"/>
      <c r="AE52" s="4"/>
      <c r="AF52" s="4"/>
      <c r="AG52" s="4"/>
    </row>
    <row r="53" spans="1:33" x14ac:dyDescent="0.25">
      <c r="A53" s="4"/>
      <c r="B53" s="4" t="s">
        <v>265</v>
      </c>
      <c r="C53" s="5">
        <v>44071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>
        <v>950000</v>
      </c>
      <c r="Z53" s="4"/>
      <c r="AA53" s="4"/>
      <c r="AB53" s="4"/>
      <c r="AC53" s="4"/>
      <c r="AD53" s="4"/>
      <c r="AE53" s="4"/>
      <c r="AF53" s="4"/>
      <c r="AG53" s="4"/>
    </row>
    <row r="54" spans="1:33" x14ac:dyDescent="0.25">
      <c r="A54" s="4"/>
      <c r="B54" s="4" t="s">
        <v>266</v>
      </c>
      <c r="C54" s="5">
        <v>44063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>
        <v>859000</v>
      </c>
      <c r="Z54" s="4"/>
      <c r="AA54" s="4"/>
      <c r="AB54" s="4"/>
      <c r="AC54" s="4"/>
      <c r="AD54" s="4"/>
      <c r="AE54" s="4"/>
      <c r="AF54" s="4"/>
      <c r="AG54" s="4"/>
    </row>
    <row r="55" spans="1:33" x14ac:dyDescent="0.25">
      <c r="A55" s="4"/>
      <c r="B55" s="4" t="s">
        <v>267</v>
      </c>
      <c r="C55" s="5">
        <v>44063</v>
      </c>
      <c r="D55" s="4"/>
      <c r="E55" s="4"/>
      <c r="F55" s="4"/>
      <c r="G55" s="4"/>
      <c r="H55" s="4"/>
      <c r="I55" s="4">
        <v>875000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x14ac:dyDescent="0.25">
      <c r="A56" s="4"/>
      <c r="B56" s="4" t="s">
        <v>268</v>
      </c>
      <c r="C56" s="5">
        <v>44056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555000</v>
      </c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x14ac:dyDescent="0.25">
      <c r="A57" s="4"/>
      <c r="B57" s="4" t="s">
        <v>269</v>
      </c>
      <c r="C57" s="5">
        <v>44055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>
        <v>400000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x14ac:dyDescent="0.25">
      <c r="A58" s="4"/>
      <c r="B58" s="4" t="s">
        <v>270</v>
      </c>
      <c r="C58" s="5">
        <v>44055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>
        <v>1420000</v>
      </c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x14ac:dyDescent="0.25">
      <c r="A59" s="4"/>
      <c r="B59" s="4" t="s">
        <v>271</v>
      </c>
      <c r="C59" s="5">
        <v>44043</v>
      </c>
      <c r="D59" s="4"/>
      <c r="E59" s="4"/>
      <c r="F59" s="4"/>
      <c r="G59" s="4"/>
      <c r="H59" s="4"/>
      <c r="I59" s="4">
        <v>1080000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x14ac:dyDescent="0.25">
      <c r="A60" s="4"/>
      <c r="B60" s="4" t="s">
        <v>272</v>
      </c>
      <c r="C60" s="5">
        <v>44042</v>
      </c>
      <c r="D60" s="4"/>
      <c r="E60" s="4"/>
      <c r="F60" s="4"/>
      <c r="G60" s="4"/>
      <c r="H60" s="4"/>
      <c r="I60" s="4">
        <v>1120000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x14ac:dyDescent="0.25">
      <c r="A61" s="4"/>
      <c r="B61" s="4" t="s">
        <v>273</v>
      </c>
      <c r="C61" s="5">
        <v>44028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>
        <v>730000</v>
      </c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x14ac:dyDescent="0.25">
      <c r="A62" s="4"/>
      <c r="B62" s="4" t="s">
        <v>274</v>
      </c>
      <c r="C62" s="5">
        <v>44028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1310000</v>
      </c>
      <c r="Z62" s="4"/>
      <c r="AA62" s="4"/>
      <c r="AB62" s="4"/>
      <c r="AC62" s="4"/>
      <c r="AD62" s="4"/>
      <c r="AE62" s="4"/>
      <c r="AF62" s="4"/>
      <c r="AG62" s="4"/>
    </row>
    <row r="63" spans="1:33" x14ac:dyDescent="0.25">
      <c r="A63" s="4"/>
      <c r="B63" s="4" t="s">
        <v>275</v>
      </c>
      <c r="C63" s="5">
        <v>44021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x14ac:dyDescent="0.25">
      <c r="A64" s="4"/>
      <c r="B64" s="4" t="s">
        <v>276</v>
      </c>
      <c r="C64" s="5">
        <v>44019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x14ac:dyDescent="0.25">
      <c r="A65" s="3" t="s">
        <v>383</v>
      </c>
      <c r="B65" s="4" t="s">
        <v>313</v>
      </c>
      <c r="C65" s="5">
        <v>44025</v>
      </c>
      <c r="D65" s="4"/>
      <c r="E65" s="4"/>
      <c r="F65" s="4"/>
      <c r="G65" s="4"/>
      <c r="H65" s="4"/>
      <c r="I65" s="4"/>
      <c r="J65" s="4"/>
      <c r="K65" s="4"/>
      <c r="L65" s="4">
        <v>920000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x14ac:dyDescent="0.25">
      <c r="A66" s="3" t="s">
        <v>384</v>
      </c>
      <c r="B66" s="4" t="s">
        <v>314</v>
      </c>
      <c r="C66" s="5">
        <v>44050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>
        <v>855000</v>
      </c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x14ac:dyDescent="0.25">
      <c r="A67" s="4"/>
      <c r="B67" s="4" t="s">
        <v>315</v>
      </c>
      <c r="C67" s="5">
        <v>44070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910000</v>
      </c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x14ac:dyDescent="0.25">
      <c r="A68" s="4"/>
      <c r="B68" s="4" t="s">
        <v>316</v>
      </c>
      <c r="C68" s="5">
        <v>44084</v>
      </c>
      <c r="D68" s="4"/>
      <c r="E68" s="4"/>
      <c r="F68" s="4"/>
      <c r="G68" s="4"/>
      <c r="H68" s="4"/>
      <c r="I68" s="4"/>
      <c r="J68" s="4">
        <v>1135000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x14ac:dyDescent="0.25">
      <c r="A69" s="4"/>
      <c r="B69" s="4" t="s">
        <v>317</v>
      </c>
      <c r="C69" s="5">
        <v>44127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>
        <v>880000</v>
      </c>
      <c r="AA69" s="4"/>
      <c r="AB69" s="4"/>
      <c r="AC69" s="4"/>
      <c r="AD69" s="4"/>
      <c r="AE69" s="4"/>
      <c r="AF69" s="4"/>
      <c r="AG69" s="4"/>
    </row>
    <row r="70" spans="1:33" x14ac:dyDescent="0.25">
      <c r="A70" s="4"/>
      <c r="B70" s="4" t="s">
        <v>318</v>
      </c>
      <c r="C70" s="5">
        <v>44137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>
        <v>1300000</v>
      </c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x14ac:dyDescent="0.25">
      <c r="A71" s="4"/>
      <c r="B71" s="4" t="s">
        <v>319</v>
      </c>
      <c r="C71" s="5">
        <v>44146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>
        <v>935000</v>
      </c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x14ac:dyDescent="0.25">
      <c r="A72" s="4"/>
      <c r="B72" s="4" t="s">
        <v>312</v>
      </c>
      <c r="C72" s="5">
        <v>44169</v>
      </c>
      <c r="D72" s="4"/>
      <c r="E72" s="4"/>
      <c r="F72" s="4"/>
      <c r="G72" s="4"/>
      <c r="H72" s="4"/>
      <c r="I72" s="4">
        <v>980000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x14ac:dyDescent="0.25">
      <c r="A73" s="3"/>
      <c r="B73" s="4" t="s">
        <v>311</v>
      </c>
      <c r="C73" s="5">
        <v>44235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>
        <v>1350000</v>
      </c>
      <c r="Z73" s="4"/>
      <c r="AA73" s="4"/>
      <c r="AB73" s="4"/>
      <c r="AC73" s="4"/>
      <c r="AD73" s="4"/>
      <c r="AE73" s="4"/>
      <c r="AF73" s="4"/>
      <c r="AG73" s="4"/>
    </row>
    <row r="74" spans="1:33" x14ac:dyDescent="0.25">
      <c r="A74" s="3" t="s">
        <v>405</v>
      </c>
      <c r="B74" s="4" t="s">
        <v>406</v>
      </c>
      <c r="C74" s="5">
        <v>44020</v>
      </c>
      <c r="D74" s="4"/>
      <c r="E74" s="4"/>
      <c r="F74" s="4"/>
      <c r="G74" s="4"/>
      <c r="H74" s="4"/>
      <c r="I74" s="4">
        <v>1650000</v>
      </c>
      <c r="J74" s="4"/>
      <c r="K74" s="4"/>
      <c r="L74" s="4"/>
      <c r="M74" s="4"/>
      <c r="N74" s="4"/>
      <c r="O74" s="4"/>
      <c r="P74" s="4"/>
      <c r="Q74" s="4"/>
      <c r="R74" s="4">
        <v>5750000</v>
      </c>
      <c r="S74" s="4"/>
      <c r="T74" s="4"/>
      <c r="U74" s="4">
        <v>1900000</v>
      </c>
      <c r="V74" s="4"/>
      <c r="W74" s="4"/>
      <c r="X74" s="4"/>
      <c r="Y74" s="4"/>
      <c r="Z74" s="4">
        <v>2342000</v>
      </c>
      <c r="AA74" s="4"/>
      <c r="AB74" s="4"/>
      <c r="AC74" s="4"/>
      <c r="AD74" s="4"/>
      <c r="AE74" s="4"/>
      <c r="AF74" s="4"/>
      <c r="AG74" s="4"/>
    </row>
    <row r="75" spans="1:33" x14ac:dyDescent="0.25">
      <c r="A75" s="3"/>
      <c r="B75" s="4" t="s">
        <v>407</v>
      </c>
      <c r="C75" s="5">
        <v>44119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x14ac:dyDescent="0.25">
      <c r="A76" s="3"/>
      <c r="B76" s="4" t="s">
        <v>408</v>
      </c>
      <c r="C76" s="5">
        <v>44211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x14ac:dyDescent="0.25">
      <c r="A77" s="3"/>
      <c r="B77" s="4" t="s">
        <v>409</v>
      </c>
      <c r="C77" s="5">
        <v>44235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x14ac:dyDescent="0.25">
      <c r="A78" s="3"/>
      <c r="B78" s="4" t="s">
        <v>410</v>
      </c>
      <c r="C78" s="5">
        <v>44276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x14ac:dyDescent="0.25">
      <c r="A79" s="4"/>
      <c r="B79" s="3" t="s">
        <v>332</v>
      </c>
      <c r="C79" s="5"/>
      <c r="D79" s="3">
        <f>SUM(D3:D78)</f>
        <v>0</v>
      </c>
      <c r="E79" s="3">
        <f t="shared" ref="E79:AG79" si="0">SUM(E3:E78)</f>
        <v>0</v>
      </c>
      <c r="F79" s="3">
        <f t="shared" si="0"/>
        <v>890000</v>
      </c>
      <c r="G79" s="3">
        <f t="shared" si="0"/>
        <v>0</v>
      </c>
      <c r="H79" s="3">
        <f t="shared" si="0"/>
        <v>2140000</v>
      </c>
      <c r="I79" s="3">
        <f t="shared" si="0"/>
        <v>22200000</v>
      </c>
      <c r="J79" s="3">
        <f t="shared" si="0"/>
        <v>2035000</v>
      </c>
      <c r="K79" s="3">
        <f t="shared" si="0"/>
        <v>0</v>
      </c>
      <c r="L79" s="3">
        <f t="shared" si="0"/>
        <v>1640000</v>
      </c>
      <c r="M79" s="3">
        <f t="shared" si="0"/>
        <v>0</v>
      </c>
      <c r="N79" s="3">
        <f t="shared" si="0"/>
        <v>0</v>
      </c>
      <c r="O79" s="3">
        <f t="shared" si="0"/>
        <v>0</v>
      </c>
      <c r="P79" s="3">
        <f t="shared" si="0"/>
        <v>0</v>
      </c>
      <c r="Q79" s="3">
        <f t="shared" si="0"/>
        <v>755000</v>
      </c>
      <c r="R79" s="3">
        <f t="shared" si="0"/>
        <v>8192500</v>
      </c>
      <c r="S79" s="3">
        <f t="shared" si="0"/>
        <v>0</v>
      </c>
      <c r="T79" s="3">
        <f t="shared" si="0"/>
        <v>0</v>
      </c>
      <c r="U79" s="3">
        <f t="shared" si="0"/>
        <v>21815005</v>
      </c>
      <c r="V79" s="3">
        <f t="shared" si="0"/>
        <v>730000</v>
      </c>
      <c r="W79" s="3">
        <f t="shared" si="0"/>
        <v>0</v>
      </c>
      <c r="X79" s="3">
        <f t="shared" si="0"/>
        <v>0</v>
      </c>
      <c r="Y79" s="3">
        <f t="shared" si="0"/>
        <v>12188000</v>
      </c>
      <c r="Z79" s="3">
        <f t="shared" si="0"/>
        <v>7052000</v>
      </c>
      <c r="AA79" s="3">
        <f t="shared" si="0"/>
        <v>0</v>
      </c>
      <c r="AB79" s="3">
        <f t="shared" si="0"/>
        <v>0</v>
      </c>
      <c r="AC79" s="3">
        <f t="shared" si="0"/>
        <v>0</v>
      </c>
      <c r="AD79" s="3">
        <f t="shared" si="0"/>
        <v>0</v>
      </c>
      <c r="AE79" s="3">
        <f t="shared" si="0"/>
        <v>0</v>
      </c>
      <c r="AF79" s="3">
        <f t="shared" si="0"/>
        <v>0</v>
      </c>
      <c r="AG79" s="3">
        <f t="shared" si="0"/>
        <v>0</v>
      </c>
    </row>
    <row r="80" spans="1:33" x14ac:dyDescent="0.25">
      <c r="C80" s="2"/>
    </row>
    <row r="81" spans="1:33" x14ac:dyDescent="0.25">
      <c r="B81" s="3" t="s">
        <v>309</v>
      </c>
      <c r="C81" s="11"/>
      <c r="D81" s="3">
        <f>SUM(D79:AG79)</f>
        <v>79637505</v>
      </c>
    </row>
    <row r="82" spans="1:33" x14ac:dyDescent="0.25">
      <c r="C82" s="2"/>
    </row>
    <row r="83" spans="1:33" x14ac:dyDescent="0.25">
      <c r="A83" s="3" t="s">
        <v>1</v>
      </c>
      <c r="B83" s="3" t="s">
        <v>2</v>
      </c>
      <c r="C83" s="3" t="s">
        <v>3</v>
      </c>
      <c r="D83" s="3" t="s">
        <v>4</v>
      </c>
      <c r="E83" s="3" t="s">
        <v>6</v>
      </c>
      <c r="F83" s="3" t="s">
        <v>9</v>
      </c>
      <c r="G83" s="3" t="s">
        <v>11</v>
      </c>
      <c r="H83" s="3" t="s">
        <v>15</v>
      </c>
      <c r="I83" s="3" t="s">
        <v>18</v>
      </c>
      <c r="J83" s="3" t="s">
        <v>15</v>
      </c>
      <c r="K83" s="3" t="s">
        <v>28</v>
      </c>
      <c r="L83" s="3" t="s">
        <v>35</v>
      </c>
      <c r="M83" s="3" t="s">
        <v>36</v>
      </c>
      <c r="N83" s="3" t="s">
        <v>41</v>
      </c>
      <c r="O83" s="3" t="s">
        <v>71</v>
      </c>
      <c r="P83" s="3" t="s">
        <v>74</v>
      </c>
      <c r="Q83" s="3" t="s">
        <v>88</v>
      </c>
      <c r="R83" s="3" t="s">
        <v>89</v>
      </c>
      <c r="S83" s="3" t="s">
        <v>90</v>
      </c>
      <c r="T83" s="3" t="s">
        <v>105</v>
      </c>
      <c r="U83" s="3" t="s">
        <v>103</v>
      </c>
      <c r="V83" s="3" t="s">
        <v>130</v>
      </c>
      <c r="W83" s="3" t="s">
        <v>131</v>
      </c>
      <c r="X83" s="3" t="s">
        <v>132</v>
      </c>
      <c r="Y83" s="3" t="s">
        <v>155</v>
      </c>
      <c r="Z83" s="3" t="s">
        <v>157</v>
      </c>
      <c r="AA83" s="3" t="s">
        <v>212</v>
      </c>
      <c r="AB83" s="3" t="s">
        <v>293</v>
      </c>
      <c r="AC83" s="3" t="s">
        <v>328</v>
      </c>
      <c r="AD83" s="3" t="s">
        <v>382</v>
      </c>
      <c r="AE83" s="3" t="s">
        <v>386</v>
      </c>
      <c r="AF83" s="3" t="s">
        <v>286</v>
      </c>
      <c r="AG83" s="3" t="s">
        <v>303</v>
      </c>
    </row>
    <row r="84" spans="1:33" x14ac:dyDescent="0.25">
      <c r="A84" s="3" t="s">
        <v>215</v>
      </c>
      <c r="B84" s="3"/>
      <c r="C84" s="3"/>
      <c r="D84" s="3"/>
      <c r="E84" s="3" t="s">
        <v>7</v>
      </c>
      <c r="F84" s="3"/>
      <c r="G84" s="3" t="s">
        <v>12</v>
      </c>
      <c r="H84" s="3" t="s">
        <v>14</v>
      </c>
      <c r="I84" s="3" t="s">
        <v>19</v>
      </c>
      <c r="J84" s="3" t="s">
        <v>19</v>
      </c>
      <c r="K84" s="3" t="s">
        <v>29</v>
      </c>
      <c r="L84" s="3" t="s">
        <v>34</v>
      </c>
      <c r="M84" s="3" t="s">
        <v>12</v>
      </c>
      <c r="N84" s="3" t="s">
        <v>42</v>
      </c>
      <c r="O84" s="3" t="s">
        <v>72</v>
      </c>
      <c r="P84" s="3" t="s">
        <v>12</v>
      </c>
      <c r="Q84" s="4"/>
      <c r="R84" s="4"/>
      <c r="S84" s="4"/>
      <c r="T84" s="3" t="s">
        <v>91</v>
      </c>
      <c r="U84" s="3" t="s">
        <v>104</v>
      </c>
      <c r="V84" s="4"/>
      <c r="W84" s="3" t="s">
        <v>19</v>
      </c>
      <c r="X84" s="3" t="s">
        <v>114</v>
      </c>
      <c r="Y84" s="3" t="s">
        <v>156</v>
      </c>
      <c r="Z84" s="3" t="s">
        <v>158</v>
      </c>
      <c r="AA84" s="3" t="s">
        <v>213</v>
      </c>
      <c r="AB84" s="4"/>
      <c r="AC84" s="3" t="s">
        <v>12</v>
      </c>
      <c r="AD84" s="3" t="s">
        <v>329</v>
      </c>
      <c r="AE84" s="3" t="s">
        <v>387</v>
      </c>
      <c r="AF84" s="3" t="s">
        <v>19</v>
      </c>
      <c r="AG84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D346-0D57-41DB-8234-225B718B6245}">
  <dimension ref="A1:AG25"/>
  <sheetViews>
    <sheetView topLeftCell="A4" workbookViewId="0">
      <selection activeCell="D20" sqref="D20"/>
    </sheetView>
  </sheetViews>
  <sheetFormatPr defaultRowHeight="15" x14ac:dyDescent="0.25"/>
  <cols>
    <col min="1" max="1" width="16.85546875" customWidth="1"/>
    <col min="2" max="2" width="28.28515625" customWidth="1"/>
    <col min="3" max="3" width="10.7109375" bestFit="1" customWidth="1"/>
    <col min="4" max="4" width="11" customWidth="1"/>
    <col min="5" max="5" width="12.42578125" customWidth="1"/>
    <col min="6" max="6" width="9.85546875" customWidth="1"/>
    <col min="7" max="7" width="10.5703125" customWidth="1"/>
    <col min="8" max="8" width="11.5703125" customWidth="1"/>
    <col min="9" max="9" width="11.7109375" customWidth="1"/>
    <col min="10" max="10" width="10.85546875" customWidth="1"/>
    <col min="12" max="12" width="11.140625" customWidth="1"/>
    <col min="13" max="13" width="13.28515625" customWidth="1"/>
    <col min="14" max="14" width="11.85546875" customWidth="1"/>
    <col min="16" max="16" width="9.85546875" customWidth="1"/>
    <col min="17" max="17" width="10.28515625" customWidth="1"/>
    <col min="18" max="18" width="11.85546875" bestFit="1" customWidth="1"/>
    <col min="19" max="19" width="10.42578125" customWidth="1"/>
    <col min="20" max="20" width="11.85546875" customWidth="1"/>
    <col min="23" max="23" width="11.140625" customWidth="1"/>
    <col min="24" max="25" width="11.28515625" customWidth="1"/>
    <col min="26" max="26" width="12.140625" customWidth="1"/>
    <col min="27" max="27" width="12.42578125" customWidth="1"/>
    <col min="29" max="29" width="10.140625" customWidth="1"/>
    <col min="30" max="30" width="13.28515625" customWidth="1"/>
    <col min="31" max="31" width="15.42578125" customWidth="1"/>
    <col min="32" max="32" width="10.42578125" customWidth="1"/>
    <col min="33" max="33" width="12.42578125" customWidth="1"/>
  </cols>
  <sheetData>
    <row r="1" spans="1:33" x14ac:dyDescent="0.25">
      <c r="A1" s="3" t="s">
        <v>1</v>
      </c>
      <c r="B1" s="3" t="s">
        <v>2</v>
      </c>
      <c r="C1" s="3" t="s">
        <v>3</v>
      </c>
      <c r="D1" s="3" t="s">
        <v>4</v>
      </c>
      <c r="E1" s="3" t="s">
        <v>6</v>
      </c>
      <c r="F1" s="3" t="s">
        <v>9</v>
      </c>
      <c r="G1" s="3" t="s">
        <v>11</v>
      </c>
      <c r="H1" s="3" t="s">
        <v>15</v>
      </c>
      <c r="I1" s="3" t="s">
        <v>18</v>
      </c>
      <c r="J1" s="3" t="s">
        <v>15</v>
      </c>
      <c r="K1" s="3" t="s">
        <v>28</v>
      </c>
      <c r="L1" s="3" t="s">
        <v>35</v>
      </c>
      <c r="M1" s="3" t="s">
        <v>36</v>
      </c>
      <c r="N1" s="3" t="s">
        <v>41</v>
      </c>
      <c r="O1" s="3" t="s">
        <v>71</v>
      </c>
      <c r="P1" s="3" t="s">
        <v>74</v>
      </c>
      <c r="Q1" s="3" t="s">
        <v>88</v>
      </c>
      <c r="R1" s="3" t="s">
        <v>89</v>
      </c>
      <c r="S1" s="3" t="s">
        <v>90</v>
      </c>
      <c r="T1" s="3" t="s">
        <v>105</v>
      </c>
      <c r="U1" s="13" t="s">
        <v>103</v>
      </c>
      <c r="V1" s="3" t="s">
        <v>130</v>
      </c>
      <c r="W1" s="3" t="s">
        <v>131</v>
      </c>
      <c r="X1" s="3" t="s">
        <v>132</v>
      </c>
      <c r="Y1" s="3" t="s">
        <v>155</v>
      </c>
      <c r="Z1" s="3" t="s">
        <v>157</v>
      </c>
      <c r="AA1" s="3" t="s">
        <v>212</v>
      </c>
      <c r="AB1" s="3" t="s">
        <v>293</v>
      </c>
      <c r="AC1" s="3" t="s">
        <v>328</v>
      </c>
      <c r="AD1" s="3" t="s">
        <v>330</v>
      </c>
      <c r="AE1" s="3" t="s">
        <v>287</v>
      </c>
      <c r="AF1" s="3" t="s">
        <v>286</v>
      </c>
      <c r="AG1" s="3" t="s">
        <v>303</v>
      </c>
    </row>
    <row r="2" spans="1:33" x14ac:dyDescent="0.25">
      <c r="A2" s="3"/>
      <c r="B2" s="3"/>
      <c r="C2" s="3"/>
      <c r="D2" s="3"/>
      <c r="E2" s="3" t="s">
        <v>7</v>
      </c>
      <c r="F2" s="3"/>
      <c r="G2" s="3" t="s">
        <v>12</v>
      </c>
      <c r="H2" s="3" t="s">
        <v>14</v>
      </c>
      <c r="I2" s="3" t="s">
        <v>19</v>
      </c>
      <c r="J2" s="3" t="s">
        <v>19</v>
      </c>
      <c r="K2" s="3" t="s">
        <v>29</v>
      </c>
      <c r="L2" s="3" t="s">
        <v>34</v>
      </c>
      <c r="M2" s="3" t="s">
        <v>12</v>
      </c>
      <c r="N2" s="3" t="s">
        <v>42</v>
      </c>
      <c r="O2" s="3" t="s">
        <v>72</v>
      </c>
      <c r="P2" s="3" t="s">
        <v>12</v>
      </c>
      <c r="Q2" s="4"/>
      <c r="R2" s="4"/>
      <c r="S2" s="4"/>
      <c r="T2" s="3" t="s">
        <v>91</v>
      </c>
      <c r="U2" s="13" t="s">
        <v>104</v>
      </c>
      <c r="V2" s="4"/>
      <c r="W2" s="19" t="s">
        <v>19</v>
      </c>
      <c r="X2" s="19" t="s">
        <v>114</v>
      </c>
      <c r="Y2" s="19" t="s">
        <v>156</v>
      </c>
      <c r="Z2" s="19" t="s">
        <v>158</v>
      </c>
      <c r="AA2" s="19" t="s">
        <v>213</v>
      </c>
      <c r="AB2" s="4"/>
      <c r="AC2" s="3" t="s">
        <v>12</v>
      </c>
      <c r="AD2" s="3" t="s">
        <v>329</v>
      </c>
      <c r="AE2" s="3" t="s">
        <v>369</v>
      </c>
      <c r="AF2" s="3" t="s">
        <v>19</v>
      </c>
      <c r="AG2" s="4"/>
    </row>
    <row r="3" spans="1:33" x14ac:dyDescent="0.25">
      <c r="A3" s="3" t="s">
        <v>349</v>
      </c>
      <c r="B3" s="4" t="s">
        <v>350</v>
      </c>
      <c r="C3" s="5">
        <v>44098</v>
      </c>
      <c r="D3" s="4">
        <v>910000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4"/>
      <c r="S3" s="4"/>
      <c r="T3" s="3"/>
      <c r="U3" s="13"/>
      <c r="V3" s="4"/>
      <c r="W3" s="19"/>
      <c r="X3" s="19"/>
      <c r="Y3" s="19"/>
      <c r="Z3" s="19"/>
      <c r="AA3" s="19"/>
      <c r="AB3" s="4"/>
      <c r="AC3" s="4"/>
      <c r="AD3" s="4"/>
      <c r="AE3" s="4"/>
      <c r="AF3" s="4"/>
      <c r="AG3" s="4"/>
    </row>
    <row r="4" spans="1:33" x14ac:dyDescent="0.25">
      <c r="A4" s="3"/>
      <c r="B4" s="4" t="s">
        <v>351</v>
      </c>
      <c r="C4" s="5">
        <v>44116</v>
      </c>
      <c r="D4" s="4"/>
      <c r="E4" s="4"/>
      <c r="F4" s="4"/>
      <c r="G4" s="4"/>
      <c r="H4" s="4"/>
      <c r="I4" s="4">
        <v>795000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4"/>
      <c r="V4" s="4"/>
      <c r="W4" s="20"/>
      <c r="X4" s="20"/>
      <c r="Y4" s="20"/>
      <c r="Z4" s="20"/>
      <c r="AA4" s="19"/>
      <c r="AB4" s="4"/>
      <c r="AC4" s="4"/>
      <c r="AD4" s="4"/>
      <c r="AE4" s="4"/>
      <c r="AF4" s="4"/>
      <c r="AG4" s="4"/>
    </row>
    <row r="5" spans="1:33" x14ac:dyDescent="0.25">
      <c r="A5" s="3"/>
      <c r="B5" s="4" t="s">
        <v>352</v>
      </c>
      <c r="C5" s="5">
        <v>44218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4"/>
      <c r="V5" s="4"/>
      <c r="W5" s="20"/>
      <c r="X5" s="20"/>
      <c r="Y5" s="20"/>
      <c r="Z5" s="20"/>
      <c r="AA5" s="19"/>
      <c r="AB5" s="4"/>
      <c r="AC5" s="4"/>
      <c r="AD5" s="4">
        <v>940000</v>
      </c>
      <c r="AE5" s="4"/>
      <c r="AF5" s="4"/>
      <c r="AG5" s="4"/>
    </row>
    <row r="6" spans="1:33" x14ac:dyDescent="0.25">
      <c r="A6" s="3" t="s">
        <v>353</v>
      </c>
      <c r="B6" s="4" t="s">
        <v>354</v>
      </c>
      <c r="C6" s="5">
        <v>44029</v>
      </c>
      <c r="D6" s="4"/>
      <c r="E6" s="4"/>
      <c r="F6" s="4"/>
      <c r="G6" s="4"/>
      <c r="H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14"/>
      <c r="V6" s="4"/>
      <c r="W6" s="4"/>
      <c r="X6" s="4"/>
      <c r="Y6" s="4">
        <v>1080000</v>
      </c>
      <c r="Z6" s="4"/>
      <c r="AA6" s="4"/>
      <c r="AB6" s="4"/>
      <c r="AC6" s="4"/>
      <c r="AD6" s="4"/>
      <c r="AE6" s="4"/>
      <c r="AF6" s="4"/>
      <c r="AG6" s="4"/>
    </row>
    <row r="7" spans="1:33" x14ac:dyDescent="0.25">
      <c r="A7" s="3"/>
      <c r="B7" s="4" t="s">
        <v>355</v>
      </c>
      <c r="C7" s="5">
        <v>44092</v>
      </c>
      <c r="D7" s="4">
        <v>2100000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3"/>
      <c r="U7" s="13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x14ac:dyDescent="0.25">
      <c r="A8" s="4"/>
      <c r="B8" s="4" t="s">
        <v>356</v>
      </c>
      <c r="C8" s="5">
        <v>44149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14"/>
      <c r="V8" s="4">
        <v>1210000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x14ac:dyDescent="0.25">
      <c r="A9" s="3" t="s">
        <v>357</v>
      </c>
      <c r="B9" s="4" t="s">
        <v>358</v>
      </c>
      <c r="C9" s="5">
        <v>44078</v>
      </c>
      <c r="D9" s="4"/>
      <c r="E9" s="4"/>
      <c r="F9" s="4"/>
      <c r="G9" s="4">
        <v>3500000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1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x14ac:dyDescent="0.25">
      <c r="A10" s="4"/>
      <c r="B10" s="4" t="s">
        <v>359</v>
      </c>
      <c r="C10" s="5">
        <v>44098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14"/>
      <c r="V10" s="4"/>
      <c r="W10" s="4"/>
      <c r="X10" s="4"/>
      <c r="Y10" s="4"/>
      <c r="Z10" s="4"/>
      <c r="AA10" s="4"/>
      <c r="AB10" s="4"/>
      <c r="AC10" s="4"/>
      <c r="AD10" s="4">
        <v>4200000</v>
      </c>
      <c r="AE10" s="4"/>
      <c r="AF10" s="4"/>
      <c r="AG10" s="4"/>
    </row>
    <row r="11" spans="1:33" x14ac:dyDescent="0.25">
      <c r="A11" s="4"/>
      <c r="B11" s="4" t="s">
        <v>360</v>
      </c>
      <c r="C11" s="5">
        <v>44119</v>
      </c>
      <c r="D11" s="4"/>
      <c r="E11" s="4"/>
      <c r="F11" s="4"/>
      <c r="G11" s="4"/>
      <c r="H11" s="4"/>
      <c r="I11" s="4"/>
      <c r="J11" s="4"/>
      <c r="K11" s="4"/>
      <c r="L11" s="4">
        <v>2350000</v>
      </c>
      <c r="M11" s="4"/>
      <c r="N11" s="4"/>
      <c r="O11" s="4"/>
      <c r="P11" s="4"/>
      <c r="Q11" s="4"/>
      <c r="R11" s="4"/>
      <c r="S11" s="4"/>
      <c r="T11" s="4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x14ac:dyDescent="0.25">
      <c r="A12" s="4"/>
      <c r="B12" s="4" t="s">
        <v>361</v>
      </c>
      <c r="C12" s="5">
        <v>44232</v>
      </c>
      <c r="D12" s="4">
        <v>1650000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25">
      <c r="A13" s="3" t="s">
        <v>362</v>
      </c>
      <c r="B13" s="4" t="s">
        <v>363</v>
      </c>
      <c r="C13" s="5">
        <v>44126</v>
      </c>
      <c r="D13" s="4"/>
      <c r="E13" s="4"/>
      <c r="F13" s="4">
        <v>1350000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x14ac:dyDescent="0.25">
      <c r="A14" s="4"/>
      <c r="B14" s="4" t="s">
        <v>364</v>
      </c>
      <c r="C14" s="5">
        <v>44230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14"/>
      <c r="V14" s="4"/>
      <c r="W14" s="4"/>
      <c r="X14" s="4"/>
      <c r="Y14" s="4">
        <v>1590000</v>
      </c>
      <c r="Z14" s="4"/>
      <c r="AA14" s="4"/>
      <c r="AB14" s="4"/>
      <c r="AC14" s="4"/>
      <c r="AD14" s="4"/>
      <c r="AE14" s="4"/>
      <c r="AF14" s="4"/>
      <c r="AG14" s="4"/>
    </row>
    <row r="15" spans="1:33" x14ac:dyDescent="0.25">
      <c r="A15" s="4"/>
      <c r="B15" s="4" t="s">
        <v>365</v>
      </c>
      <c r="C15" s="5">
        <v>44280</v>
      </c>
      <c r="D15" s="4"/>
      <c r="E15" s="4"/>
      <c r="F15" s="4"/>
      <c r="G15" s="4"/>
      <c r="H15" s="4"/>
      <c r="I15" s="4"/>
      <c r="J15" s="4"/>
      <c r="K15" s="4"/>
      <c r="L15" s="4">
        <v>2400000</v>
      </c>
      <c r="M15" s="4"/>
      <c r="N15" s="4"/>
      <c r="O15" s="4"/>
      <c r="P15" s="4"/>
      <c r="Q15" s="4"/>
      <c r="R15" s="4"/>
      <c r="S15" s="4"/>
      <c r="T15" s="4"/>
      <c r="U15" s="1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x14ac:dyDescent="0.25">
      <c r="A16" s="3" t="s">
        <v>366</v>
      </c>
      <c r="B16" s="4" t="s">
        <v>367</v>
      </c>
      <c r="C16" s="5">
        <v>44040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14">
        <v>850000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x14ac:dyDescent="0.25">
      <c r="A17" s="4"/>
      <c r="B17" s="4" t="s">
        <v>368</v>
      </c>
      <c r="C17" s="5">
        <v>44139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>
        <v>1175000</v>
      </c>
      <c r="AF17" s="4"/>
      <c r="AG17" s="4"/>
    </row>
    <row r="18" spans="1:33" x14ac:dyDescent="0.25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1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x14ac:dyDescent="0.25">
      <c r="A19" s="4"/>
      <c r="B19" s="4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1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x14ac:dyDescent="0.25">
      <c r="A20" s="4"/>
      <c r="B20" s="3" t="s">
        <v>332</v>
      </c>
      <c r="C20" s="5"/>
      <c r="D20" s="3">
        <f t="shared" ref="D20:AG20" si="0">SUM(D3:D19)</f>
        <v>4660000</v>
      </c>
      <c r="E20" s="3">
        <f t="shared" si="0"/>
        <v>0</v>
      </c>
      <c r="F20" s="3">
        <f t="shared" si="0"/>
        <v>1350000</v>
      </c>
      <c r="G20" s="3">
        <f t="shared" si="0"/>
        <v>3500000</v>
      </c>
      <c r="H20" s="3">
        <f t="shared" si="0"/>
        <v>0</v>
      </c>
      <c r="I20" s="3">
        <f t="shared" si="0"/>
        <v>795000</v>
      </c>
      <c r="J20" s="3">
        <f t="shared" si="0"/>
        <v>0</v>
      </c>
      <c r="K20" s="3">
        <f t="shared" si="0"/>
        <v>0</v>
      </c>
      <c r="L20" s="3">
        <f t="shared" si="0"/>
        <v>4750000</v>
      </c>
      <c r="M20" s="3">
        <f t="shared" si="0"/>
        <v>0</v>
      </c>
      <c r="N20" s="3">
        <f t="shared" si="0"/>
        <v>0</v>
      </c>
      <c r="O20" s="3">
        <f t="shared" si="0"/>
        <v>0</v>
      </c>
      <c r="P20" s="3">
        <f t="shared" si="0"/>
        <v>0</v>
      </c>
      <c r="Q20" s="3">
        <f t="shared" si="0"/>
        <v>0</v>
      </c>
      <c r="R20" s="3">
        <f t="shared" si="0"/>
        <v>0</v>
      </c>
      <c r="S20" s="3">
        <f t="shared" si="0"/>
        <v>0</v>
      </c>
      <c r="T20" s="3">
        <f t="shared" si="0"/>
        <v>0</v>
      </c>
      <c r="U20" s="3">
        <f t="shared" si="0"/>
        <v>850000</v>
      </c>
      <c r="V20" s="3">
        <f t="shared" si="0"/>
        <v>1210000</v>
      </c>
      <c r="W20" s="3">
        <f t="shared" si="0"/>
        <v>0</v>
      </c>
      <c r="X20" s="3">
        <f t="shared" si="0"/>
        <v>0</v>
      </c>
      <c r="Y20" s="3">
        <f t="shared" si="0"/>
        <v>2670000</v>
      </c>
      <c r="Z20" s="3">
        <f t="shared" si="0"/>
        <v>0</v>
      </c>
      <c r="AA20" s="3">
        <f t="shared" si="0"/>
        <v>0</v>
      </c>
      <c r="AB20" s="3">
        <f t="shared" si="0"/>
        <v>0</v>
      </c>
      <c r="AC20" s="3">
        <f t="shared" si="0"/>
        <v>0</v>
      </c>
      <c r="AD20" s="3">
        <f t="shared" si="0"/>
        <v>5140000</v>
      </c>
      <c r="AE20" s="3">
        <f t="shared" si="0"/>
        <v>1175000</v>
      </c>
      <c r="AF20" s="3">
        <f t="shared" si="0"/>
        <v>0</v>
      </c>
      <c r="AG20" s="3">
        <f t="shared" si="0"/>
        <v>0</v>
      </c>
    </row>
    <row r="21" spans="1:33" x14ac:dyDescent="0.25">
      <c r="C21" s="2"/>
    </row>
    <row r="22" spans="1:33" x14ac:dyDescent="0.25">
      <c r="B22" s="3" t="s">
        <v>401</v>
      </c>
      <c r="C22" s="5"/>
      <c r="D22" s="3">
        <f>SUM(D20:AG20)</f>
        <v>26100000</v>
      </c>
      <c r="M22" s="1"/>
      <c r="N22" s="1"/>
      <c r="O22" s="1"/>
      <c r="P22" s="1"/>
      <c r="Q22" s="1"/>
      <c r="R22" s="1"/>
      <c r="S22" s="1"/>
      <c r="T22" s="1"/>
      <c r="U22" s="1"/>
    </row>
    <row r="23" spans="1:33" x14ac:dyDescent="0.25">
      <c r="B23" s="3"/>
      <c r="C23" s="2"/>
      <c r="M23" s="1"/>
      <c r="N23" s="1"/>
      <c r="O23" s="1"/>
      <c r="P23" s="1"/>
      <c r="T23" s="1"/>
      <c r="U23" s="1"/>
    </row>
    <row r="24" spans="1:33" x14ac:dyDescent="0.25">
      <c r="A24" s="1"/>
      <c r="B24" s="1"/>
      <c r="C24" s="1"/>
      <c r="D24" s="3" t="s">
        <v>4</v>
      </c>
      <c r="E24" s="3" t="s">
        <v>6</v>
      </c>
      <c r="F24" s="3" t="s">
        <v>9</v>
      </c>
      <c r="G24" s="3" t="s">
        <v>11</v>
      </c>
      <c r="H24" s="3" t="s">
        <v>15</v>
      </c>
      <c r="I24" s="3" t="s">
        <v>18</v>
      </c>
      <c r="J24" s="3" t="s">
        <v>15</v>
      </c>
      <c r="K24" s="3" t="s">
        <v>28</v>
      </c>
      <c r="L24" s="3" t="s">
        <v>35</v>
      </c>
      <c r="M24" s="3" t="s">
        <v>36</v>
      </c>
      <c r="N24" s="3" t="s">
        <v>41</v>
      </c>
      <c r="O24" s="3" t="s">
        <v>71</v>
      </c>
      <c r="P24" s="3" t="s">
        <v>74</v>
      </c>
      <c r="Q24" s="3" t="s">
        <v>88</v>
      </c>
      <c r="R24" s="3" t="s">
        <v>89</v>
      </c>
      <c r="S24" s="3" t="s">
        <v>90</v>
      </c>
      <c r="T24" s="3" t="s">
        <v>105</v>
      </c>
      <c r="U24" s="3" t="s">
        <v>103</v>
      </c>
      <c r="V24" s="3" t="s">
        <v>130</v>
      </c>
      <c r="W24" s="3" t="s">
        <v>131</v>
      </c>
      <c r="X24" s="3" t="s">
        <v>132</v>
      </c>
      <c r="Y24" s="3" t="s">
        <v>155</v>
      </c>
      <c r="Z24" s="3" t="s">
        <v>157</v>
      </c>
      <c r="AA24" s="3" t="s">
        <v>212</v>
      </c>
      <c r="AB24" s="3" t="s">
        <v>293</v>
      </c>
      <c r="AC24" s="3" t="s">
        <v>328</v>
      </c>
      <c r="AD24" s="3" t="s">
        <v>330</v>
      </c>
      <c r="AE24" s="3" t="s">
        <v>287</v>
      </c>
      <c r="AF24" s="3"/>
      <c r="AG24" s="3" t="s">
        <v>303</v>
      </c>
    </row>
    <row r="25" spans="1:33" x14ac:dyDescent="0.25">
      <c r="A25" s="1"/>
      <c r="B25" s="1"/>
      <c r="C25" s="1"/>
      <c r="D25" s="3"/>
      <c r="E25" s="3" t="s">
        <v>7</v>
      </c>
      <c r="F25" s="3"/>
      <c r="G25" s="3" t="s">
        <v>12</v>
      </c>
      <c r="H25" s="3" t="s">
        <v>14</v>
      </c>
      <c r="I25" s="3" t="s">
        <v>19</v>
      </c>
      <c r="J25" s="3" t="s">
        <v>19</v>
      </c>
      <c r="K25" s="3" t="s">
        <v>29</v>
      </c>
      <c r="L25" s="3" t="s">
        <v>34</v>
      </c>
      <c r="M25" s="3" t="s">
        <v>12</v>
      </c>
      <c r="N25" s="3" t="s">
        <v>42</v>
      </c>
      <c r="O25" s="3" t="s">
        <v>72</v>
      </c>
      <c r="P25" s="3" t="s">
        <v>12</v>
      </c>
      <c r="Q25" s="4"/>
      <c r="R25" s="4"/>
      <c r="S25" s="4"/>
      <c r="T25" s="3" t="s">
        <v>91</v>
      </c>
      <c r="U25" s="3" t="s">
        <v>104</v>
      </c>
      <c r="V25" s="4"/>
      <c r="W25" s="3" t="s">
        <v>19</v>
      </c>
      <c r="X25" s="3" t="s">
        <v>114</v>
      </c>
      <c r="Y25" s="3" t="s">
        <v>156</v>
      </c>
      <c r="Z25" s="3" t="s">
        <v>158</v>
      </c>
      <c r="AA25" s="3" t="s">
        <v>213</v>
      </c>
      <c r="AB25" s="4"/>
      <c r="AC25" s="3" t="s">
        <v>12</v>
      </c>
      <c r="AD25" s="3" t="s">
        <v>329</v>
      </c>
      <c r="AE25" s="3" t="s">
        <v>369</v>
      </c>
      <c r="AF25" s="3"/>
      <c r="AG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 SUFFOLK &amp; BROKEN HEAD</vt:lpstr>
      <vt:lpstr>BYRON &amp; COOPERS SHOOT</vt:lpstr>
      <vt:lpstr>BANGALOW &amp; NEWRYBAR</vt:lpstr>
      <vt:lpstr>BRUNSWICK HEADS</vt:lpstr>
      <vt:lpstr>MULLUM</vt:lpstr>
      <vt:lpstr> FEDERAL &amp; COORABELL</vt:lpstr>
      <vt:lpstr>EWINGSDALE</vt:lpstr>
      <vt:lpstr>OCEAN SHORES, STH GOLDEN</vt:lpstr>
      <vt:lpstr>MAIN ARM,GOONENGERRY,WILSONS CR</vt:lpstr>
      <vt:lpstr>SEMI-RURAL 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2021-04-12T00:19:12Z</cp:lastPrinted>
  <dcterms:created xsi:type="dcterms:W3CDTF">2021-03-06T06:05:23Z</dcterms:created>
  <dcterms:modified xsi:type="dcterms:W3CDTF">2023-03-05T05:21:46Z</dcterms:modified>
</cp:coreProperties>
</file>